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560"/>
  </bookViews>
  <sheets>
    <sheet name="ANEXO I-F1 ESFD" sheetId="1" r:id="rId1"/>
    <sheet name="F-2 InfAnaDeudaPubOP" sheetId="2" r:id="rId2"/>
    <sheet name="F-3 InfAnaObligDifFinan" sheetId="3" r:id="rId3"/>
    <sheet name="F-4 BalancePresupuestario" sheetId="4" r:id="rId4"/>
    <sheet name="F-5 EAID" sheetId="5" r:id="rId5"/>
  </sheets>
  <definedNames>
    <definedName name="_xlnm.Print_Area" localSheetId="0">'ANEXO I-F1 ESFD'!$A$1:$F$97</definedName>
    <definedName name="_xlnm.Print_Area" localSheetId="1">'F-2 InfAnaDeudaPubOP'!$A$1:$I$50</definedName>
    <definedName name="_xlnm.Print_Area" localSheetId="2">'F-3 InfAnaObligDifFinan'!$A$1:$K$31</definedName>
    <definedName name="_xlnm.Print_Area" localSheetId="3">'F-4 BalancePresupuestario'!$A$1:$E$96</definedName>
    <definedName name="_xlnm.Print_Area" localSheetId="4">'F-5 EAID'!$A$1:$I$91</definedName>
    <definedName name="_xlnm.Print_Titles" localSheetId="0">'ANEXO I-F1 ESFD'!$2:$7</definedName>
    <definedName name="_xlnm.Print_Titles" localSheetId="2">'F-3 InfAnaObligDifFinan'!$6:$6</definedName>
    <definedName name="_xlnm.Print_Titles" localSheetId="3">'F-4 BalancePresupuestario'!$1:$5</definedName>
    <definedName name="_xlnm.Print_Titles" localSheetId="4">'F-5 EAID'!$1:$8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5" l="1"/>
  <c r="F84" i="1"/>
  <c r="F82" i="1"/>
  <c r="F71" i="1"/>
  <c r="F64" i="1"/>
  <c r="F60" i="1"/>
  <c r="F58" i="1"/>
  <c r="F48" i="1"/>
  <c r="F43" i="1"/>
  <c r="F39" i="1"/>
  <c r="F32" i="1"/>
  <c r="F28" i="1"/>
  <c r="F24" i="1"/>
  <c r="F20" i="1"/>
  <c r="F10" i="1"/>
  <c r="C63" i="1"/>
  <c r="C61" i="1"/>
  <c r="C48" i="1"/>
  <c r="C42" i="1"/>
  <c r="C39" i="1"/>
  <c r="C32" i="1"/>
  <c r="C26" i="1"/>
  <c r="C18" i="1"/>
  <c r="C10" i="1"/>
  <c r="H15" i="5"/>
  <c r="F17" i="5"/>
  <c r="G17" i="5"/>
  <c r="H17" i="5"/>
  <c r="D44" i="5"/>
  <c r="F44" i="5" s="1"/>
  <c r="F75" i="5" s="1"/>
  <c r="E40" i="5"/>
  <c r="E44" i="5"/>
  <c r="F37" i="5"/>
  <c r="I37" i="5" s="1"/>
  <c r="G15" i="5"/>
  <c r="F15" i="5"/>
  <c r="G42" i="5"/>
  <c r="H42" i="5"/>
  <c r="E71" i="1"/>
  <c r="D61" i="4"/>
  <c r="D65" i="4" s="1"/>
  <c r="D67" i="4" s="1"/>
  <c r="E61" i="4"/>
  <c r="C61" i="4"/>
  <c r="D55" i="4"/>
  <c r="E55" i="4"/>
  <c r="C55" i="4"/>
  <c r="C19" i="4"/>
  <c r="G18" i="2"/>
  <c r="E64" i="1"/>
  <c r="E20" i="1"/>
  <c r="F7" i="1"/>
  <c r="I47" i="5"/>
  <c r="I68" i="5"/>
  <c r="I61" i="5"/>
  <c r="I62" i="5"/>
  <c r="I63" i="5"/>
  <c r="I65" i="5"/>
  <c r="I66" i="5"/>
  <c r="I67" i="5"/>
  <c r="I60" i="5"/>
  <c r="I51" i="5"/>
  <c r="I52" i="5"/>
  <c r="I53" i="5"/>
  <c r="I54" i="5"/>
  <c r="I55" i="5"/>
  <c r="I56" i="5"/>
  <c r="I57" i="5"/>
  <c r="I58" i="5"/>
  <c r="I39" i="5"/>
  <c r="I41" i="5"/>
  <c r="I42" i="5"/>
  <c r="I36" i="5"/>
  <c r="I32" i="5"/>
  <c r="I33" i="5"/>
  <c r="I34" i="5"/>
  <c r="I35" i="5"/>
  <c r="I30" i="5"/>
  <c r="I21" i="5"/>
  <c r="I22" i="5"/>
  <c r="I23" i="5"/>
  <c r="I24" i="5"/>
  <c r="I25" i="5"/>
  <c r="I26" i="5"/>
  <c r="I27" i="5"/>
  <c r="I28" i="5"/>
  <c r="I29" i="5"/>
  <c r="I20" i="5"/>
  <c r="I12" i="5"/>
  <c r="I13" i="5"/>
  <c r="I14" i="5"/>
  <c r="I15" i="5"/>
  <c r="I16" i="5"/>
  <c r="I17" i="5"/>
  <c r="I11" i="5"/>
  <c r="D38" i="2"/>
  <c r="E38" i="2"/>
  <c r="F38" i="2"/>
  <c r="G38" i="2"/>
  <c r="C38" i="2"/>
  <c r="D27" i="2"/>
  <c r="E27" i="2"/>
  <c r="F27" i="2"/>
  <c r="H27" i="2"/>
  <c r="I27" i="2"/>
  <c r="C27" i="2"/>
  <c r="D22" i="2"/>
  <c r="E22" i="2"/>
  <c r="F22" i="2"/>
  <c r="H22" i="2"/>
  <c r="I22" i="2"/>
  <c r="C22" i="2"/>
  <c r="G27" i="2"/>
  <c r="G22" i="2"/>
  <c r="K9" i="3"/>
  <c r="K10" i="3"/>
  <c r="K11" i="3"/>
  <c r="K12" i="3"/>
  <c r="K13" i="3"/>
  <c r="K15" i="3"/>
  <c r="K16" i="3"/>
  <c r="K17" i="3"/>
  <c r="K18" i="3"/>
  <c r="K19" i="3"/>
  <c r="G11" i="2"/>
  <c r="G12" i="2"/>
  <c r="G13" i="2"/>
  <c r="G15" i="2"/>
  <c r="G16" i="2"/>
  <c r="G17" i="2"/>
  <c r="G21" i="2"/>
  <c r="G23" i="2"/>
  <c r="G24" i="2"/>
  <c r="G25" i="2"/>
  <c r="G26" i="2"/>
  <c r="G28" i="2"/>
  <c r="G29" i="2"/>
  <c r="G30" i="2"/>
  <c r="C10" i="4"/>
  <c r="C23" i="4" s="1"/>
  <c r="C25" i="4" s="1"/>
  <c r="C27" i="4" s="1"/>
  <c r="C36" i="4" s="1"/>
  <c r="E80" i="5"/>
  <c r="F80" i="5"/>
  <c r="G80" i="5"/>
  <c r="H80" i="5"/>
  <c r="I80" i="5"/>
  <c r="D80" i="5"/>
  <c r="F72" i="5"/>
  <c r="G72" i="5"/>
  <c r="H72" i="5"/>
  <c r="D72" i="5"/>
  <c r="E64" i="5"/>
  <c r="F64" i="5"/>
  <c r="G64" i="5"/>
  <c r="H64" i="5"/>
  <c r="D64" i="5"/>
  <c r="E59" i="5"/>
  <c r="F59" i="5"/>
  <c r="G59" i="5"/>
  <c r="H59" i="5"/>
  <c r="D59" i="5"/>
  <c r="E50" i="5"/>
  <c r="F50" i="5"/>
  <c r="G50" i="5"/>
  <c r="H50" i="5"/>
  <c r="D50" i="5"/>
  <c r="F40" i="5"/>
  <c r="G40" i="5"/>
  <c r="H40" i="5"/>
  <c r="D40" i="5"/>
  <c r="E38" i="5"/>
  <c r="F38" i="5"/>
  <c r="G38" i="5"/>
  <c r="H38" i="5"/>
  <c r="D38" i="5"/>
  <c r="E31" i="5"/>
  <c r="F31" i="5"/>
  <c r="G31" i="5"/>
  <c r="H31" i="5"/>
  <c r="D31" i="5"/>
  <c r="E18" i="5"/>
  <c r="F18" i="5"/>
  <c r="G18" i="5"/>
  <c r="H18" i="5"/>
  <c r="D18" i="5"/>
  <c r="D75" i="4"/>
  <c r="D83" i="4"/>
  <c r="D85" i="4"/>
  <c r="E75" i="4"/>
  <c r="E83" i="4"/>
  <c r="E85" i="4"/>
  <c r="C75" i="4"/>
  <c r="C83" i="4"/>
  <c r="C85" i="4"/>
  <c r="D57" i="4"/>
  <c r="E57" i="4"/>
  <c r="E65" i="4"/>
  <c r="E67" i="4" s="1"/>
  <c r="C57" i="4"/>
  <c r="C65" i="4"/>
  <c r="C67" i="4" s="1"/>
  <c r="D45" i="4"/>
  <c r="E45" i="4"/>
  <c r="C45" i="4"/>
  <c r="D42" i="4"/>
  <c r="C42" i="4"/>
  <c r="C49" i="4"/>
  <c r="D32" i="4"/>
  <c r="E32" i="4"/>
  <c r="C32" i="4"/>
  <c r="D19" i="4"/>
  <c r="D15" i="4"/>
  <c r="E15" i="4"/>
  <c r="C15" i="4"/>
  <c r="D10" i="4"/>
  <c r="E10" i="4"/>
  <c r="E14" i="3"/>
  <c r="G14" i="3"/>
  <c r="H14" i="3"/>
  <c r="I14" i="3"/>
  <c r="J14" i="3"/>
  <c r="B14" i="3"/>
  <c r="E8" i="3"/>
  <c r="E20" i="3"/>
  <c r="G8" i="3"/>
  <c r="H8" i="3"/>
  <c r="I8" i="3"/>
  <c r="J8" i="3"/>
  <c r="B8" i="3"/>
  <c r="D10" i="2"/>
  <c r="E10" i="2"/>
  <c r="F10" i="2"/>
  <c r="H10" i="2"/>
  <c r="I10" i="2"/>
  <c r="D14" i="2"/>
  <c r="E14" i="2"/>
  <c r="F14" i="2"/>
  <c r="H14" i="2"/>
  <c r="I14" i="2"/>
  <c r="C14" i="2"/>
  <c r="C10" i="2"/>
  <c r="E58" i="1"/>
  <c r="E43" i="1"/>
  <c r="E39" i="1"/>
  <c r="E32" i="1"/>
  <c r="E48" i="1" s="1"/>
  <c r="E60" i="1" s="1"/>
  <c r="E28" i="1"/>
  <c r="E24" i="1"/>
  <c r="E10" i="1"/>
  <c r="I59" i="5"/>
  <c r="E70" i="5"/>
  <c r="G70" i="5"/>
  <c r="E49" i="4"/>
  <c r="B20" i="3"/>
  <c r="G20" i="3"/>
  <c r="J20" i="3"/>
  <c r="K20" i="3"/>
  <c r="I20" i="3"/>
  <c r="H20" i="3"/>
  <c r="K14" i="3"/>
  <c r="I50" i="5"/>
  <c r="F70" i="5"/>
  <c r="I72" i="5"/>
  <c r="D70" i="5"/>
  <c r="I40" i="5"/>
  <c r="I18" i="5"/>
  <c r="H70" i="5"/>
  <c r="I70" i="5"/>
  <c r="I38" i="5"/>
  <c r="I64" i="5"/>
  <c r="I31" i="5"/>
  <c r="D49" i="4"/>
  <c r="K8" i="3"/>
  <c r="E9" i="2"/>
  <c r="E20" i="2"/>
  <c r="I9" i="2"/>
  <c r="I20" i="2"/>
  <c r="G10" i="2"/>
  <c r="H9" i="2"/>
  <c r="H20" i="2"/>
  <c r="C9" i="2"/>
  <c r="C20" i="2"/>
  <c r="G14" i="2"/>
  <c r="F9" i="2"/>
  <c r="F20" i="2"/>
  <c r="D9" i="2"/>
  <c r="B61" i="1"/>
  <c r="B42" i="1"/>
  <c r="B39" i="1"/>
  <c r="B32" i="1"/>
  <c r="B26" i="1"/>
  <c r="B18" i="1"/>
  <c r="B48" i="1" s="1"/>
  <c r="B10" i="1"/>
  <c r="E75" i="5"/>
  <c r="D20" i="2"/>
  <c r="G9" i="2"/>
  <c r="G44" i="5" l="1"/>
  <c r="G75" i="5" s="1"/>
  <c r="D75" i="5"/>
  <c r="H44" i="5"/>
  <c r="I44" i="5" s="1"/>
  <c r="E23" i="4"/>
  <c r="E25" i="4" s="1"/>
  <c r="E27" i="4" s="1"/>
  <c r="E36" i="4" s="1"/>
  <c r="D23" i="4"/>
  <c r="D25" i="4" s="1"/>
  <c r="D27" i="4" s="1"/>
  <c r="D36" i="4" s="1"/>
  <c r="G20" i="2"/>
  <c r="J20" i="2" s="1"/>
  <c r="E82" i="1"/>
  <c r="E84" i="1"/>
  <c r="B63" i="1"/>
  <c r="H75" i="5" l="1"/>
  <c r="I75" i="5" s="1"/>
</calcChain>
</file>

<file path=xl/sharedStrings.xml><?xml version="1.0" encoding="utf-8"?>
<sst xmlns="http://schemas.openxmlformats.org/spreadsheetml/2006/main" count="345" uniqueCount="304">
  <si>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</si>
  <si>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</si>
  <si>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</si>
  <si>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</si>
  <si>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</si>
  <si>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</si>
  <si>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</si>
  <si>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</si>
  <si>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</si>
  <si>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</si>
  <si>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</si>
  <si>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</si>
  <si>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</si>
  <si>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</si>
  <si>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</si>
  <si>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</si>
  <si>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</si>
  <si>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</si>
  <si>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</si>
  <si>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</si>
  <si>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</si>
  <si>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</si>
  <si>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</si>
  <si>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</si>
  <si>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</si>
  <si>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</si>
  <si>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</si>
  <si>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</si>
  <si>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</si>
  <si>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</si>
  <si>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</si>
  <si>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</si>
  <si>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</si>
  <si>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</si>
  <si>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</si>
  <si>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</si>
  <si>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</si>
  <si>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</si>
  <si>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</si>
  <si>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</si>
  <si>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</si>
  <si>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</si>
  <si>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</si>
  <si>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</si>
  <si>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</si>
  <si>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</si>
  <si>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</si>
  <si>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</si>
  <si>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</si>
  <si>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</si>
  <si>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</si>
  <si>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</si>
  <si>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</si>
  <si>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</si>
  <si>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</si>
  <si>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</si>
  <si>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</si>
  <si>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</si>
  <si>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</si>
  <si>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</si>
  <si>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</si>
  <si>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</si>
  <si>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</si>
  <si>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</si>
  <si>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</si>
  <si>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</si>
  <si>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</si>
  <si>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</si>
  <si>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</si>
  <si>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</si>
  <si>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</si>
  <si>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</si>
  <si>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</si>
  <si>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</si>
  <si>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</si>
  <si>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</si>
  <si>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</si>
  <si>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</si>
  <si>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</si>
  <si>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</si>
  <si>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</si>
  <si>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</si>
  <si>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</si>
  <si>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</si>
  <si>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</si>
  <si>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</si>
  <si>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</si>
  <si>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</si>
  <si>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</si>
  <si>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</si>
  <si>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</si>
  <si>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</si>
  <si>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</si>
  <si>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</si>
  <si>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</si>
  <si>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</si>
  <si>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</si>
  <si>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</si>
  <si>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</si>
  <si>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</si>
  <si>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</si>
  <si>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</si>
  <si>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</si>
  <si>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</si>
  <si>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</si>
  <si>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</si>
  <si>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</si>
  <si>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</si>
  <si>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</si>
  <si>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</si>
  <si>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</si>
  <si>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</si>
  <si>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</si>
  <si>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</si>
  <si>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</si>
  <si>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</si>
  <si>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</si>
  <si>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</si>
  <si>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</si>
  <si>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</si>
  <si>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</si>
  <si>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</si>
  <si>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</si>
  <si>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</si>
  <si>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</si>
  <si>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</si>
  <si>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</si>
  <si>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</si>
  <si>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</si>
  <si>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</si>
  <si>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</si>
  <si>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</si>
  <si>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</si>
  <si>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</si>
  <si>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</si>
  <si>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</si>
  <si>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</si>
  <si>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</si>
  <si>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</si>
  <si>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</si>
  <si>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</si>
  <si>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</si>
  <si>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</si>
  <si>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</si>
  <si>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</si>
  <si>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</si>
  <si>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</si>
  <si>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</si>
  <si>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</si>
  <si>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</si>
  <si>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</si>
  <si>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</si>
  <si>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</si>
  <si>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</si>
  <si>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</si>
  <si>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</si>
  <si>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</si>
  <si>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</si>
  <si>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</si>
  <si>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</si>
  <si>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</si>
  <si>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</si>
  <si>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</si>
  <si>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</si>
  <si>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</si>
  <si>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</si>
  <si>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</si>
  <si>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</si>
  <si>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</si>
  <si>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</si>
  <si>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</si>
  <si>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</si>
  <si>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</si>
  <si>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</si>
  <si>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</si>
  <si>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</si>
  <si>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</si>
  <si>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</si>
  <si>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</si>
  <si>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</si>
  <si>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</si>
  <si>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</si>
  <si>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</si>
  <si>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</si>
  <si>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</si>
  <si>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</si>
  <si>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</si>
  <si>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</si>
  <si>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</si>
  <si>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</si>
  <si>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</si>
  <si>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</si>
  <si>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</si>
  <si>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</si>
  <si>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</si>
  <si>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</si>
  <si>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</si>
  <si>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</si>
  <si>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</si>
  <si>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</si>
  <si>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</si>
  <si>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</si>
  <si>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</si>
  <si>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</si>
  <si>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</si>
  <si>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</si>
  <si>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</si>
  <si>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</si>
  <si>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</si>
  <si>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</si>
  <si>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</si>
  <si>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</si>
  <si>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</si>
  <si>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</si>
  <si>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</si>
  <si>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</si>
  <si>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</si>
  <si>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</si>
  <si>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</si>
  <si>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</si>
  <si>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</si>
  <si>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</si>
  <si>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Ingreso</t>
  </si>
  <si>
    <t>Diferencia (e)</t>
  </si>
  <si>
    <t>(c)</t>
  </si>
  <si>
    <t>Estimado (d)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</si>
  <si>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</si>
  <si>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</si>
  <si>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</si>
  <si>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</si>
  <si>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</si>
  <si>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</si>
  <si>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</si>
  <si>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</si>
  <si>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</si>
  <si>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</si>
  <si>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</si>
  <si>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</si>
  <si>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</si>
  <si>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</si>
  <si>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</si>
  <si>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</si>
  <si>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</si>
  <si>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</si>
  <si>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</si>
  <si>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</si>
  <si>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</si>
  <si>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</si>
  <si>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</si>
  <si>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</si>
  <si>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</si>
  <si>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</si>
  <si>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</si>
  <si>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</si>
  <si>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</si>
  <si>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</si>
  <si>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</si>
  <si>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</si>
  <si>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</si>
  <si>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</si>
  <si>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</si>
  <si>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</si>
  <si>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</si>
  <si>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</si>
  <si>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</si>
  <si>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</si>
  <si>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</si>
  <si>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</si>
  <si>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</si>
  <si>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</si>
  <si>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</si>
  <si>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</si>
  <si>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</si>
  <si>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</si>
  <si>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</si>
  <si>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</si>
  <si>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</si>
  <si>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</si>
  <si>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</si>
  <si>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</si>
  <si>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</si>
  <si>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</si>
  <si>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</si>
  <si>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</si>
  <si>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</si>
  <si>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</si>
  <si>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</si>
  <si>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</si>
  <si>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</si>
  <si>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</si>
  <si>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</si>
  <si>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</si>
  <si>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1  Estado de Situación Financiera Detallado - LDF</t>
  </si>
  <si>
    <t>Formato 2  Informe Analítico de la Deuda Pública y Otros Pasivos - LDF</t>
  </si>
  <si>
    <t>Formato 3  Informe Analítico de Obligaciones Diferentes de Financiamientos – LDF</t>
  </si>
  <si>
    <t>Formato 4  Balance Presupuestario - LDF</t>
  </si>
  <si>
    <t>Formato 5  Estado Analítico de Ingresos Detallado - LDF</t>
  </si>
  <si>
    <t>Monto pagado de la inversión al 31 de diciembre de 2016 (k)</t>
  </si>
  <si>
    <t>Monto pagado de la inversión actualizado al 31 de diciembre de 2016</t>
  </si>
  <si>
    <t>Saldo pendiente por pagar de la inversión al 31 de diciembre de 2016 (m = g – l)</t>
  </si>
  <si>
    <t>FONDO CAMPECHE 80383</t>
  </si>
  <si>
    <t>CUENTA PÚBLICA 2017</t>
  </si>
  <si>
    <t>Al 30 de junio de 2018 y 2017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</si>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</sst>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sz val="9"/>
      <name val="Arial"/>
      <family val="2"/>
    </font>
    <font>
      <sz val="9"/>
      <color theme="0" tint="-0.1499984740745262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252">
    <xf numFmtId="0" fontId="0" fillId="0" borderId="0" xfId="0"/>
    <xf numFmtId="0" fontId="3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0" fontId="3" fillId="3" borderId="5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8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5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4" fontId="4" fillId="3" borderId="7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0" fillId="3" borderId="0" xfId="0" applyFill="1"/>
    <xf numFmtId="0" fontId="4" fillId="3" borderId="6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left" vertical="center" wrapText="1" inden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left" vertical="center" wrapText="1" indent="5"/>
    </xf>
    <xf numFmtId="0" fontId="3" fillId="3" borderId="9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5"/>
    </xf>
    <xf numFmtId="0" fontId="3" fillId="3" borderId="7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horizontal="left" vertical="center" wrapText="1" indent="1"/>
    </xf>
    <xf numFmtId="0" fontId="4" fillId="3" borderId="7" xfId="0" applyFont="1" applyFill="1" applyBorder="1" applyAlignment="1">
      <alignment horizontal="left" vertical="center" indent="1"/>
    </xf>
    <xf numFmtId="0" fontId="3" fillId="3" borderId="11" xfId="0" applyFont="1" applyFill="1" applyBorder="1" applyAlignment="1">
      <alignment horizontal="left" vertical="center" indent="1"/>
    </xf>
    <xf numFmtId="0" fontId="3" fillId="3" borderId="7" xfId="0" applyFont="1" applyFill="1" applyBorder="1" applyAlignment="1">
      <alignment horizontal="left" vertical="center" wrapText="1" indent="1"/>
    </xf>
    <xf numFmtId="0" fontId="3" fillId="3" borderId="9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justify" vertical="center"/>
    </xf>
    <xf numFmtId="0" fontId="4" fillId="3" borderId="8" xfId="0" applyFont="1" applyFill="1" applyBorder="1" applyAlignment="1">
      <alignment vertical="center"/>
    </xf>
    <xf numFmtId="2" fontId="4" fillId="3" borderId="7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6" fillId="0" borderId="0" xfId="0" applyNumberFormat="1" applyFont="1"/>
    <xf numFmtId="0" fontId="6" fillId="0" borderId="0" xfId="0" applyFont="1"/>
    <xf numFmtId="4" fontId="6" fillId="0" borderId="0" xfId="0" applyNumberFormat="1" applyFont="1" applyAlignment="1">
      <alignment horizontal="right"/>
    </xf>
    <xf numFmtId="4" fontId="4" fillId="3" borderId="7" xfId="0" applyNumberFormat="1" applyFont="1" applyFill="1" applyBorder="1" applyAlignment="1">
      <alignment vertical="center" wrapText="1"/>
    </xf>
    <xf numFmtId="4" fontId="3" fillId="3" borderId="7" xfId="0" applyNumberFormat="1" applyFont="1" applyFill="1" applyBorder="1" applyAlignment="1">
      <alignment vertical="center" wrapText="1"/>
    </xf>
    <xf numFmtId="4" fontId="4" fillId="3" borderId="5" xfId="0" applyNumberFormat="1" applyFont="1" applyFill="1" applyBorder="1" applyAlignment="1">
      <alignment vertical="center" wrapText="1"/>
    </xf>
    <xf numFmtId="4" fontId="3" fillId="3" borderId="5" xfId="0" applyNumberFormat="1" applyFont="1" applyFill="1" applyBorder="1" applyAlignment="1">
      <alignment vertical="center" wrapText="1"/>
    </xf>
    <xf numFmtId="4" fontId="4" fillId="3" borderId="7" xfId="0" applyNumberFormat="1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2" fontId="3" fillId="3" borderId="7" xfId="0" applyNumberFormat="1" applyFont="1" applyFill="1" applyBorder="1" applyAlignment="1">
      <alignment horizontal="right" vertical="center" wrapText="1"/>
    </xf>
    <xf numFmtId="4" fontId="5" fillId="3" borderId="7" xfId="0" applyNumberFormat="1" applyFont="1" applyFill="1" applyBorder="1" applyAlignment="1">
      <alignment horizontal="justify" vertical="center" wrapText="1"/>
    </xf>
    <xf numFmtId="4" fontId="3" fillId="3" borderId="7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center" vertical="center"/>
    </xf>
    <xf numFmtId="4" fontId="3" fillId="3" borderId="7" xfId="0" applyNumberFormat="1" applyFont="1" applyFill="1" applyBorder="1" applyAlignment="1">
      <alignment horizontal="justify" vertical="center"/>
    </xf>
    <xf numFmtId="4" fontId="3" fillId="3" borderId="7" xfId="2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0" fillId="0" borderId="0" xfId="0" applyBorder="1"/>
    <xf numFmtId="0" fontId="12" fillId="3" borderId="0" xfId="0" applyFont="1" applyFill="1" applyBorder="1" applyAlignment="1">
      <alignment horizontal="center"/>
    </xf>
    <xf numFmtId="0" fontId="1" fillId="3" borderId="0" xfId="0" applyFont="1" applyFill="1" applyBorder="1" applyAlignment="1" applyProtection="1">
      <alignment horizontal="center"/>
      <protection locked="0"/>
    </xf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right"/>
    </xf>
    <xf numFmtId="0" fontId="4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center" vertical="center"/>
    </xf>
    <xf numFmtId="4" fontId="3" fillId="3" borderId="11" xfId="0" applyNumberFormat="1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justify" vertical="center"/>
    </xf>
    <xf numFmtId="0" fontId="3" fillId="3" borderId="2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4" fontId="3" fillId="3" borderId="8" xfId="0" applyNumberFormat="1" applyFont="1" applyFill="1" applyBorder="1" applyAlignment="1">
      <alignment vertical="center"/>
    </xf>
    <xf numFmtId="0" fontId="3" fillId="0" borderId="0" xfId="0" applyFont="1" applyFill="1"/>
    <xf numFmtId="4" fontId="3" fillId="0" borderId="0" xfId="0" applyNumberFormat="1" applyFont="1" applyFill="1"/>
    <xf numFmtId="4" fontId="3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justify" vertical="center" wrapText="1"/>
    </xf>
    <xf numFmtId="0" fontId="2" fillId="0" borderId="4" xfId="0" applyFont="1" applyFill="1" applyBorder="1" applyAlignment="1">
      <alignment horizontal="justify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justify" vertical="center" wrapText="1"/>
    </xf>
    <xf numFmtId="4" fontId="1" fillId="0" borderId="7" xfId="0" applyNumberFormat="1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justify" vertical="center" wrapText="1"/>
    </xf>
    <xf numFmtId="4" fontId="1" fillId="0" borderId="7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justify" vertical="center" wrapText="1"/>
    </xf>
    <xf numFmtId="0" fontId="11" fillId="0" borderId="7" xfId="0" applyFont="1" applyFill="1" applyBorder="1" applyAlignment="1">
      <alignment horizontal="justify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justify" vertical="center" wrapText="1"/>
    </xf>
    <xf numFmtId="4" fontId="1" fillId="0" borderId="4" xfId="0" applyNumberFormat="1" applyFont="1" applyFill="1" applyBorder="1" applyAlignment="1">
      <alignment horizontal="justify" vertical="center" wrapText="1"/>
    </xf>
    <xf numFmtId="0" fontId="1" fillId="0" borderId="8" xfId="0" applyFont="1" applyFill="1" applyBorder="1" applyAlignment="1">
      <alignment horizontal="justify" vertical="center" wrapText="1"/>
    </xf>
    <xf numFmtId="4" fontId="1" fillId="0" borderId="11" xfId="0" applyNumberFormat="1" applyFont="1" applyFill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vertical="center"/>
    </xf>
    <xf numFmtId="4" fontId="3" fillId="0" borderId="7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Fill="1" applyBorder="1" applyAlignment="1">
      <alignment horizontal="justify" vertical="center" wrapText="1"/>
    </xf>
    <xf numFmtId="4" fontId="13" fillId="0" borderId="5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4" fillId="3" borderId="7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 indent="1"/>
    </xf>
    <xf numFmtId="4" fontId="3" fillId="0" borderId="11" xfId="0" applyNumberFormat="1" applyFont="1" applyFill="1" applyBorder="1" applyAlignment="1">
      <alignment vertical="center"/>
    </xf>
    <xf numFmtId="4" fontId="3" fillId="3" borderId="11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1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4" fontId="0" fillId="0" borderId="0" xfId="0" applyNumberFormat="1"/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justify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justify" vertical="center" wrapText="1"/>
    </xf>
    <xf numFmtId="0" fontId="4" fillId="3" borderId="2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4" fontId="3" fillId="3" borderId="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7" xfId="0" applyFont="1" applyFill="1" applyBorder="1" applyAlignment="1">
      <alignment horizontal="left" vertical="center" indent="1"/>
    </xf>
    <xf numFmtId="0" fontId="3" fillId="3" borderId="5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4" fontId="4" fillId="3" borderId="8" xfId="0" applyNumberFormat="1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justify" vertical="center"/>
    </xf>
    <xf numFmtId="0" fontId="3" fillId="3" borderId="3" xfId="0" applyFont="1" applyFill="1" applyBorder="1" applyAlignment="1">
      <alignment horizontal="justify" vertical="center"/>
    </xf>
    <xf numFmtId="0" fontId="3" fillId="3" borderId="4" xfId="0" applyFont="1" applyFill="1" applyBorder="1" applyAlignment="1">
      <alignment horizontal="justify" vertical="center"/>
    </xf>
    <xf numFmtId="0" fontId="4" fillId="3" borderId="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4" fontId="4" fillId="3" borderId="17" xfId="0" applyNumberFormat="1" applyFont="1" applyFill="1" applyBorder="1" applyAlignment="1">
      <alignment horizontal="right" vertical="center"/>
    </xf>
    <xf numFmtId="4" fontId="3" fillId="3" borderId="17" xfId="0" applyNumberFormat="1" applyFont="1" applyFill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88</xdr:row>
      <xdr:rowOff>0</xdr:rowOff>
    </xdr:from>
    <xdr:to>
      <xdr:col>5</xdr:col>
      <xdr:colOff>1076324</xdr:colOff>
      <xdr:row>95</xdr:row>
      <xdr:rowOff>57155</xdr:rowOff>
    </xdr:to>
    <xdr:grpSp>
      <xdr:nvGrpSpPr>
        <xdr:cNvPr id="2" name="1 Grupo"/>
        <xdr:cNvGrpSpPr/>
      </xdr:nvGrpSpPr>
      <xdr:grpSpPr>
        <a:xfrm>
          <a:off x="0" y="14341929"/>
          <a:ext cx="13077824" cy="1186547"/>
          <a:chOff x="211667" y="13050400"/>
          <a:chExt cx="7423149" cy="927980"/>
        </a:xfrm>
      </xdr:grpSpPr>
      <xdr:grpSp>
        <xdr:nvGrpSpPr>
          <xdr:cNvPr id="3" name="2 Grupo"/>
          <xdr:cNvGrpSpPr/>
        </xdr:nvGrpSpPr>
        <xdr:grpSpPr>
          <a:xfrm>
            <a:off x="211667" y="13123334"/>
            <a:ext cx="2614083" cy="855046"/>
            <a:chOff x="349250" y="13208001"/>
            <a:chExt cx="2614083" cy="855046"/>
          </a:xfrm>
        </xdr:grpSpPr>
        <xdr:sp macro="" textlink="">
          <xdr:nvSpPr>
            <xdr:cNvPr id="10" name="9 CuadroTexto"/>
            <xdr:cNvSpPr txBox="1"/>
          </xdr:nvSpPr>
          <xdr:spPr>
            <a:xfrm>
              <a:off x="349250" y="13208001"/>
              <a:ext cx="2614083" cy="8550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ELABORÓ</a:t>
              </a:r>
            </a:p>
            <a:p>
              <a:pPr algn="ctr"/>
              <a:endParaRPr lang="es-MX" sz="700"/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L.C. GIBRAN ARTURO MAY CRUZ</a:t>
              </a:r>
              <a:endParaRPr lang="es-MX" sz="1100" b="1" baseline="0"/>
            </a:p>
            <a:p>
              <a:pPr algn="ctr"/>
              <a:r>
                <a:rPr lang="es-MX" sz="900" baseline="0"/>
                <a:t>JEFE DEL DEPTO. DE CONTABILIDAD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11" name="10 Conector recto"/>
            <xdr:cNvCxnSpPr/>
          </xdr:nvCxnSpPr>
          <xdr:spPr>
            <a:xfrm flipV="1">
              <a:off x="1023489" y="13605313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" name="3 Grupo"/>
          <xdr:cNvGrpSpPr/>
        </xdr:nvGrpSpPr>
        <xdr:grpSpPr>
          <a:xfrm>
            <a:off x="2614083" y="13123335"/>
            <a:ext cx="2614083" cy="787141"/>
            <a:chOff x="349250" y="13208001"/>
            <a:chExt cx="2614083" cy="787141"/>
          </a:xfrm>
        </xdr:grpSpPr>
        <xdr:sp macro="" textlink="">
          <xdr:nvSpPr>
            <xdr:cNvPr id="8" name="7 CuadroTexto"/>
            <xdr:cNvSpPr txBox="1"/>
          </xdr:nvSpPr>
          <xdr:spPr>
            <a:xfrm>
              <a:off x="349250" y="13208001"/>
              <a:ext cx="2614083" cy="78714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REVISÓ</a:t>
              </a:r>
            </a:p>
            <a:p>
              <a:pPr algn="ctr"/>
              <a:endParaRPr lang="es-MX" sz="700"/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LETICIA DEL</a:t>
              </a:r>
              <a:r>
                <a:rPr lang="es-MX" sz="1100" b="1" baseline="0"/>
                <a:t> C. VELA BAQUEIRO</a:t>
              </a:r>
            </a:p>
            <a:p>
              <a:pPr algn="ctr"/>
              <a:r>
                <a:rPr lang="es-MX" sz="900" baseline="0"/>
                <a:t>DIRECTOR FINANCIERO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9" name="8 Conector recto"/>
            <xdr:cNvCxnSpPr/>
          </xdr:nvCxnSpPr>
          <xdr:spPr>
            <a:xfrm flipV="1">
              <a:off x="1023490" y="13620403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5" name="4 Grupo"/>
          <xdr:cNvGrpSpPr/>
        </xdr:nvGrpSpPr>
        <xdr:grpSpPr>
          <a:xfrm>
            <a:off x="5020733" y="13050400"/>
            <a:ext cx="2614083" cy="882710"/>
            <a:chOff x="349250" y="13130834"/>
            <a:chExt cx="2614083" cy="882710"/>
          </a:xfrm>
        </xdr:grpSpPr>
        <xdr:sp macro="" textlink="">
          <xdr:nvSpPr>
            <xdr:cNvPr id="6" name="5 CuadroTexto"/>
            <xdr:cNvSpPr txBox="1"/>
          </xdr:nvSpPr>
          <xdr:spPr>
            <a:xfrm>
              <a:off x="349250" y="13130834"/>
              <a:ext cx="2614083" cy="88271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AUTORIZÓ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ERIK D. VARGAS HERNÁNDEZ</a:t>
              </a:r>
              <a:endParaRPr lang="es-MX" sz="1100" b="1" baseline="0"/>
            </a:p>
            <a:p>
              <a:pPr algn="ctr"/>
              <a:r>
                <a:rPr lang="es-MX" sz="900" baseline="0"/>
                <a:t>DIRECTOR GENERAL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7" name="6 Conector recto"/>
            <xdr:cNvCxnSpPr/>
          </xdr:nvCxnSpPr>
          <xdr:spPr>
            <a:xfrm flipV="1">
              <a:off x="1028282" y="13605314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3</xdr:col>
      <xdr:colOff>3709148</xdr:colOff>
      <xdr:row>1</xdr:row>
      <xdr:rowOff>134470</xdr:rowOff>
    </xdr:from>
    <xdr:to>
      <xdr:col>5</xdr:col>
      <xdr:colOff>1053354</xdr:colOff>
      <xdr:row>5</xdr:row>
      <xdr:rowOff>100852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6442" y="201705"/>
          <a:ext cx="3216088" cy="5939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43</xdr:row>
      <xdr:rowOff>0</xdr:rowOff>
    </xdr:from>
    <xdr:to>
      <xdr:col>8</xdr:col>
      <xdr:colOff>930088</xdr:colOff>
      <xdr:row>49</xdr:row>
      <xdr:rowOff>28580</xdr:rowOff>
    </xdr:to>
    <xdr:grpSp>
      <xdr:nvGrpSpPr>
        <xdr:cNvPr id="2" name="1 Grupo"/>
        <xdr:cNvGrpSpPr/>
      </xdr:nvGrpSpPr>
      <xdr:grpSpPr>
        <a:xfrm>
          <a:off x="156882" y="8706971"/>
          <a:ext cx="9457765" cy="1171580"/>
          <a:chOff x="211667" y="13050400"/>
          <a:chExt cx="7423149" cy="927980"/>
        </a:xfrm>
      </xdr:grpSpPr>
      <xdr:grpSp>
        <xdr:nvGrpSpPr>
          <xdr:cNvPr id="3" name="2 Grupo"/>
          <xdr:cNvGrpSpPr/>
        </xdr:nvGrpSpPr>
        <xdr:grpSpPr>
          <a:xfrm>
            <a:off x="211667" y="13123334"/>
            <a:ext cx="2614083" cy="855046"/>
            <a:chOff x="349250" y="13208001"/>
            <a:chExt cx="2614083" cy="855046"/>
          </a:xfrm>
        </xdr:grpSpPr>
        <xdr:sp macro="" textlink="">
          <xdr:nvSpPr>
            <xdr:cNvPr id="10" name="9 CuadroTexto"/>
            <xdr:cNvSpPr txBox="1"/>
          </xdr:nvSpPr>
          <xdr:spPr>
            <a:xfrm>
              <a:off x="349250" y="13208001"/>
              <a:ext cx="2614083" cy="8550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ELABORÓ</a:t>
              </a:r>
            </a:p>
            <a:p>
              <a:pPr algn="ctr"/>
              <a:endParaRPr lang="es-MX" sz="700"/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L.C. GIBRAN ARTURO MAY CRUZ</a:t>
              </a:r>
              <a:endParaRPr lang="es-MX" sz="1100" b="1" baseline="0"/>
            </a:p>
            <a:p>
              <a:pPr algn="ctr"/>
              <a:r>
                <a:rPr lang="es-MX" sz="900" baseline="0"/>
                <a:t>JEFE DEL DEPTO. DE CONTABILIDAD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11" name="10 Conector recto"/>
            <xdr:cNvCxnSpPr/>
          </xdr:nvCxnSpPr>
          <xdr:spPr>
            <a:xfrm flipV="1">
              <a:off x="1023489" y="13605313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" name="3 Grupo"/>
          <xdr:cNvGrpSpPr/>
        </xdr:nvGrpSpPr>
        <xdr:grpSpPr>
          <a:xfrm>
            <a:off x="2614083" y="13123335"/>
            <a:ext cx="2614083" cy="787141"/>
            <a:chOff x="349250" y="13208001"/>
            <a:chExt cx="2614083" cy="787141"/>
          </a:xfrm>
        </xdr:grpSpPr>
        <xdr:sp macro="" textlink="">
          <xdr:nvSpPr>
            <xdr:cNvPr id="8" name="7 CuadroTexto"/>
            <xdr:cNvSpPr txBox="1"/>
          </xdr:nvSpPr>
          <xdr:spPr>
            <a:xfrm>
              <a:off x="349250" y="13208001"/>
              <a:ext cx="2614083" cy="78714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REVISÓ</a:t>
              </a:r>
            </a:p>
            <a:p>
              <a:pPr algn="ctr"/>
              <a:endParaRPr lang="es-MX" sz="700"/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LETICIA DEL</a:t>
              </a:r>
              <a:r>
                <a:rPr lang="es-MX" sz="1100" b="1" baseline="0"/>
                <a:t> C. VELA BAQUEIRO</a:t>
              </a:r>
            </a:p>
            <a:p>
              <a:pPr algn="ctr"/>
              <a:r>
                <a:rPr lang="es-MX" sz="900" baseline="0"/>
                <a:t>DIRECTOR FINANCIERO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9" name="8 Conector recto"/>
            <xdr:cNvCxnSpPr/>
          </xdr:nvCxnSpPr>
          <xdr:spPr>
            <a:xfrm flipV="1">
              <a:off x="1023490" y="13620403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5" name="4 Grupo"/>
          <xdr:cNvGrpSpPr/>
        </xdr:nvGrpSpPr>
        <xdr:grpSpPr>
          <a:xfrm>
            <a:off x="5020733" y="13050400"/>
            <a:ext cx="2614083" cy="882710"/>
            <a:chOff x="349250" y="13130834"/>
            <a:chExt cx="2614083" cy="882710"/>
          </a:xfrm>
        </xdr:grpSpPr>
        <xdr:sp macro="" textlink="">
          <xdr:nvSpPr>
            <xdr:cNvPr id="6" name="5 CuadroTexto"/>
            <xdr:cNvSpPr txBox="1"/>
          </xdr:nvSpPr>
          <xdr:spPr>
            <a:xfrm>
              <a:off x="349250" y="13130834"/>
              <a:ext cx="2614083" cy="88271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AUTORIZÓ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ERIK D. VARGAS HERNÁNDEZ</a:t>
              </a:r>
              <a:endParaRPr lang="es-MX" sz="1100" b="1" baseline="0"/>
            </a:p>
            <a:p>
              <a:pPr algn="ctr"/>
              <a:r>
                <a:rPr lang="es-MX" sz="900" baseline="0"/>
                <a:t>DIRECTOR GENERAL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7" name="6 Conector recto"/>
            <xdr:cNvCxnSpPr/>
          </xdr:nvCxnSpPr>
          <xdr:spPr>
            <a:xfrm flipV="1">
              <a:off x="1028282" y="13605314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694764</xdr:colOff>
      <xdr:row>0</xdr:row>
      <xdr:rowOff>134472</xdr:rowOff>
    </xdr:from>
    <xdr:to>
      <xdr:col>8</xdr:col>
      <xdr:colOff>1101108</xdr:colOff>
      <xdr:row>3</xdr:row>
      <xdr:rowOff>45340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74323" y="134472"/>
          <a:ext cx="2311344" cy="4823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10</xdr:col>
      <xdr:colOff>694765</xdr:colOff>
      <xdr:row>29</xdr:row>
      <xdr:rowOff>28580</xdr:rowOff>
    </xdr:to>
    <xdr:grpSp>
      <xdr:nvGrpSpPr>
        <xdr:cNvPr id="2" name="1 Grupo"/>
        <xdr:cNvGrpSpPr/>
      </xdr:nvGrpSpPr>
      <xdr:grpSpPr>
        <a:xfrm>
          <a:off x="0" y="5715000"/>
          <a:ext cx="10858500" cy="1171580"/>
          <a:chOff x="211667" y="13050400"/>
          <a:chExt cx="7423149" cy="927980"/>
        </a:xfrm>
      </xdr:grpSpPr>
      <xdr:grpSp>
        <xdr:nvGrpSpPr>
          <xdr:cNvPr id="3" name="2 Grupo"/>
          <xdr:cNvGrpSpPr/>
        </xdr:nvGrpSpPr>
        <xdr:grpSpPr>
          <a:xfrm>
            <a:off x="211667" y="13123334"/>
            <a:ext cx="2614083" cy="855046"/>
            <a:chOff x="349250" y="13208001"/>
            <a:chExt cx="2614083" cy="855046"/>
          </a:xfrm>
        </xdr:grpSpPr>
        <xdr:sp macro="" textlink="">
          <xdr:nvSpPr>
            <xdr:cNvPr id="10" name="9 CuadroTexto"/>
            <xdr:cNvSpPr txBox="1"/>
          </xdr:nvSpPr>
          <xdr:spPr>
            <a:xfrm>
              <a:off x="349250" y="13208001"/>
              <a:ext cx="2614083" cy="855046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ELABORÓ</a:t>
              </a:r>
            </a:p>
            <a:p>
              <a:pPr algn="ctr"/>
              <a:endParaRPr lang="es-MX" sz="700"/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L.C. GIBRAN ARTURO MAY CRUZ</a:t>
              </a:r>
              <a:endParaRPr lang="es-MX" sz="1100" b="1" baseline="0"/>
            </a:p>
            <a:p>
              <a:pPr algn="ctr"/>
              <a:r>
                <a:rPr lang="es-MX" sz="900" baseline="0"/>
                <a:t>JEFE DEL DEPTO. DE CONTABILIDAD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11" name="10 Conector recto"/>
            <xdr:cNvCxnSpPr/>
          </xdr:nvCxnSpPr>
          <xdr:spPr>
            <a:xfrm flipV="1">
              <a:off x="1023489" y="13605313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" name="3 Grupo"/>
          <xdr:cNvGrpSpPr/>
        </xdr:nvGrpSpPr>
        <xdr:grpSpPr>
          <a:xfrm>
            <a:off x="2614083" y="13123335"/>
            <a:ext cx="2614083" cy="787141"/>
            <a:chOff x="349250" y="13208001"/>
            <a:chExt cx="2614083" cy="787141"/>
          </a:xfrm>
        </xdr:grpSpPr>
        <xdr:sp macro="" textlink="">
          <xdr:nvSpPr>
            <xdr:cNvPr id="8" name="7 CuadroTexto"/>
            <xdr:cNvSpPr txBox="1"/>
          </xdr:nvSpPr>
          <xdr:spPr>
            <a:xfrm>
              <a:off x="349250" y="13208001"/>
              <a:ext cx="2614083" cy="787141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REVISÓ</a:t>
              </a:r>
            </a:p>
            <a:p>
              <a:pPr algn="ctr"/>
              <a:endParaRPr lang="es-MX" sz="700"/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LETICIA DEL</a:t>
              </a:r>
              <a:r>
                <a:rPr lang="es-MX" sz="1100" b="1" baseline="0"/>
                <a:t> C. VELA BAQUEIRO</a:t>
              </a:r>
            </a:p>
            <a:p>
              <a:pPr algn="ctr"/>
              <a:r>
                <a:rPr lang="es-MX" sz="900" baseline="0"/>
                <a:t>DIRECTOR FINANCIERO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9" name="8 Conector recto"/>
            <xdr:cNvCxnSpPr/>
          </xdr:nvCxnSpPr>
          <xdr:spPr>
            <a:xfrm flipV="1">
              <a:off x="1023490" y="13620403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5" name="4 Grupo"/>
          <xdr:cNvGrpSpPr/>
        </xdr:nvGrpSpPr>
        <xdr:grpSpPr>
          <a:xfrm>
            <a:off x="5020733" y="13050400"/>
            <a:ext cx="2614083" cy="882710"/>
            <a:chOff x="349250" y="13130834"/>
            <a:chExt cx="2614083" cy="882710"/>
          </a:xfrm>
        </xdr:grpSpPr>
        <xdr:sp macro="" textlink="">
          <xdr:nvSpPr>
            <xdr:cNvPr id="6" name="5 CuadroTexto"/>
            <xdr:cNvSpPr txBox="1"/>
          </xdr:nvSpPr>
          <xdr:spPr>
            <a:xfrm>
              <a:off x="349250" y="13130834"/>
              <a:ext cx="2614083" cy="88271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AUTORIZÓ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ERIK D. VARGAS HERNÁNDEZ</a:t>
              </a:r>
              <a:endParaRPr lang="es-MX" sz="1100" b="1" baseline="0"/>
            </a:p>
            <a:p>
              <a:pPr algn="ctr"/>
              <a:r>
                <a:rPr lang="es-MX" sz="900" baseline="0"/>
                <a:t>DIRECTOR GENERAL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7" name="6 Conector recto"/>
            <xdr:cNvCxnSpPr/>
          </xdr:nvCxnSpPr>
          <xdr:spPr>
            <a:xfrm flipV="1">
              <a:off x="1028282" y="13605314"/>
              <a:ext cx="1296361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8</xdr:col>
      <xdr:colOff>190499</xdr:colOff>
      <xdr:row>0</xdr:row>
      <xdr:rowOff>100853</xdr:rowOff>
    </xdr:from>
    <xdr:to>
      <xdr:col>10</xdr:col>
      <xdr:colOff>818590</xdr:colOff>
      <xdr:row>3</xdr:row>
      <xdr:rowOff>25881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06117" y="100853"/>
          <a:ext cx="2376208" cy="49652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235324</xdr:colOff>
      <xdr:row>88</xdr:row>
      <xdr:rowOff>156883</xdr:rowOff>
    </xdr:from>
    <xdr:to>
      <xdr:col>4</xdr:col>
      <xdr:colOff>353920</xdr:colOff>
      <xdr:row>94</xdr:row>
      <xdr:rowOff>55283</xdr:rowOff>
    </xdr:to>
    <xdr:grpSp>
      <xdr:nvGrpSpPr>
        <xdr:cNvPr id="2" name="1 Grupo"/>
        <xdr:cNvGrpSpPr/>
      </xdr:nvGrpSpPr>
      <xdr:grpSpPr>
        <a:xfrm>
          <a:off x="313765" y="16887265"/>
          <a:ext cx="7256743" cy="1041400"/>
          <a:chOff x="211667" y="13123333"/>
          <a:chExt cx="7423149" cy="999067"/>
        </a:xfrm>
      </xdr:grpSpPr>
      <xdr:grpSp>
        <xdr:nvGrpSpPr>
          <xdr:cNvPr id="3" name="2 Grupo"/>
          <xdr:cNvGrpSpPr/>
        </xdr:nvGrpSpPr>
        <xdr:grpSpPr>
          <a:xfrm>
            <a:off x="211667" y="13123333"/>
            <a:ext cx="2614083" cy="994834"/>
            <a:chOff x="349250" y="13208000"/>
            <a:chExt cx="2614083" cy="994834"/>
          </a:xfrm>
        </xdr:grpSpPr>
        <xdr:sp macro="" textlink="">
          <xdr:nvSpPr>
            <xdr:cNvPr id="10" name="9 CuadroTexto"/>
            <xdr:cNvSpPr txBox="1"/>
          </xdr:nvSpPr>
          <xdr:spPr>
            <a:xfrm>
              <a:off x="349250" y="13208000"/>
              <a:ext cx="2614083" cy="9948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ELABORÓ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 baseline="0"/>
                <a:t>L.C.  GIBRAN ARTURO MAY CRUZ</a:t>
              </a:r>
            </a:p>
            <a:p>
              <a:pPr algn="ctr"/>
              <a:r>
                <a:rPr lang="es-MX" sz="900" baseline="0"/>
                <a:t>JEFE DEL DEPTO DE CONTABILIDAD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11" name="10 Conector recto"/>
            <xdr:cNvCxnSpPr/>
          </xdr:nvCxnSpPr>
          <xdr:spPr>
            <a:xfrm flipV="1">
              <a:off x="518584" y="13779501"/>
              <a:ext cx="2296583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" name="3 Grupo"/>
          <xdr:cNvGrpSpPr/>
        </xdr:nvGrpSpPr>
        <xdr:grpSpPr>
          <a:xfrm>
            <a:off x="2614083" y="13123334"/>
            <a:ext cx="2614083" cy="994834"/>
            <a:chOff x="349250" y="13208000"/>
            <a:chExt cx="2614083" cy="994834"/>
          </a:xfrm>
        </xdr:grpSpPr>
        <xdr:sp macro="" textlink="">
          <xdr:nvSpPr>
            <xdr:cNvPr id="8" name="7 CuadroTexto"/>
            <xdr:cNvSpPr txBox="1"/>
          </xdr:nvSpPr>
          <xdr:spPr>
            <a:xfrm>
              <a:off x="349250" y="13208000"/>
              <a:ext cx="2614083" cy="9948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REVISÓ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LETICIA DEL</a:t>
              </a:r>
              <a:r>
                <a:rPr lang="es-MX" sz="1100" b="1" baseline="0"/>
                <a:t> C. VELA BAQUEIRO</a:t>
              </a:r>
            </a:p>
            <a:p>
              <a:pPr algn="ctr"/>
              <a:r>
                <a:rPr lang="es-MX" sz="900" baseline="0"/>
                <a:t>DIRECTOR FINANCIERO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9" name="8 Conector recto"/>
            <xdr:cNvCxnSpPr/>
          </xdr:nvCxnSpPr>
          <xdr:spPr>
            <a:xfrm flipV="1">
              <a:off x="518584" y="13779501"/>
              <a:ext cx="2296583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5" name="4 Grupo"/>
          <xdr:cNvGrpSpPr/>
        </xdr:nvGrpSpPr>
        <xdr:grpSpPr>
          <a:xfrm>
            <a:off x="5020733" y="13127566"/>
            <a:ext cx="2614083" cy="994834"/>
            <a:chOff x="349250" y="13208000"/>
            <a:chExt cx="2614083" cy="994834"/>
          </a:xfrm>
        </xdr:grpSpPr>
        <xdr:sp macro="" textlink="">
          <xdr:nvSpPr>
            <xdr:cNvPr id="6" name="5 CuadroTexto"/>
            <xdr:cNvSpPr txBox="1"/>
          </xdr:nvSpPr>
          <xdr:spPr>
            <a:xfrm>
              <a:off x="349250" y="13208000"/>
              <a:ext cx="2614083" cy="9948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AUTORIZÓ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ERIK D. VARGAS HERNÁNDEZ</a:t>
              </a:r>
              <a:endParaRPr lang="es-MX" sz="1100" b="1" baseline="0"/>
            </a:p>
            <a:p>
              <a:pPr algn="ctr"/>
              <a:r>
                <a:rPr lang="es-MX" sz="900" baseline="0"/>
                <a:t>DIRECTOR GENERAL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7" name="6 Conector recto"/>
            <xdr:cNvCxnSpPr/>
          </xdr:nvCxnSpPr>
          <xdr:spPr>
            <a:xfrm flipV="1">
              <a:off x="518584" y="13779501"/>
              <a:ext cx="2296583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2</xdr:col>
      <xdr:colOff>805014</xdr:colOff>
      <xdr:row>0</xdr:row>
      <xdr:rowOff>179294</xdr:rowOff>
    </xdr:from>
    <xdr:to>
      <xdr:col>4</xdr:col>
      <xdr:colOff>818590</xdr:colOff>
      <xdr:row>3</xdr:row>
      <xdr:rowOff>67235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36455" y="179294"/>
          <a:ext cx="2198723" cy="4594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84</xdr:row>
      <xdr:rowOff>142875</xdr:rowOff>
    </xdr:from>
    <xdr:to>
      <xdr:col>8</xdr:col>
      <xdr:colOff>425450</xdr:colOff>
      <xdr:row>90</xdr:row>
      <xdr:rowOff>41275</xdr:rowOff>
    </xdr:to>
    <xdr:grpSp>
      <xdr:nvGrpSpPr>
        <xdr:cNvPr id="2" name="1 Grupo"/>
        <xdr:cNvGrpSpPr/>
      </xdr:nvGrpSpPr>
      <xdr:grpSpPr>
        <a:xfrm>
          <a:off x="409575" y="16849725"/>
          <a:ext cx="7874000" cy="1041400"/>
          <a:chOff x="211667" y="13123333"/>
          <a:chExt cx="7423149" cy="999067"/>
        </a:xfrm>
      </xdr:grpSpPr>
      <xdr:grpSp>
        <xdr:nvGrpSpPr>
          <xdr:cNvPr id="3" name="2 Grupo"/>
          <xdr:cNvGrpSpPr/>
        </xdr:nvGrpSpPr>
        <xdr:grpSpPr>
          <a:xfrm>
            <a:off x="211667" y="13123333"/>
            <a:ext cx="2614083" cy="994834"/>
            <a:chOff x="349250" y="13208000"/>
            <a:chExt cx="2614083" cy="994834"/>
          </a:xfrm>
        </xdr:grpSpPr>
        <xdr:sp macro="" textlink="">
          <xdr:nvSpPr>
            <xdr:cNvPr id="10" name="9 CuadroTexto"/>
            <xdr:cNvSpPr txBox="1"/>
          </xdr:nvSpPr>
          <xdr:spPr>
            <a:xfrm>
              <a:off x="349250" y="13208000"/>
              <a:ext cx="2614083" cy="9948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ELABORÓ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 baseline="0"/>
                <a:t>L.C.  GIBRAN ARTURO MAY CRUZ</a:t>
              </a:r>
            </a:p>
            <a:p>
              <a:pPr algn="ctr"/>
              <a:r>
                <a:rPr lang="es-MX" sz="900" baseline="0"/>
                <a:t>JEFE DEL DEPTO DE CONTABILIDAD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11" name="10 Conector recto"/>
            <xdr:cNvCxnSpPr/>
          </xdr:nvCxnSpPr>
          <xdr:spPr>
            <a:xfrm flipV="1">
              <a:off x="518584" y="13779501"/>
              <a:ext cx="2296583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4" name="3 Grupo"/>
          <xdr:cNvGrpSpPr/>
        </xdr:nvGrpSpPr>
        <xdr:grpSpPr>
          <a:xfrm>
            <a:off x="2614083" y="13123334"/>
            <a:ext cx="2614083" cy="994834"/>
            <a:chOff x="349250" y="13208000"/>
            <a:chExt cx="2614083" cy="994834"/>
          </a:xfrm>
        </xdr:grpSpPr>
        <xdr:sp macro="" textlink="">
          <xdr:nvSpPr>
            <xdr:cNvPr id="8" name="7 CuadroTexto"/>
            <xdr:cNvSpPr txBox="1"/>
          </xdr:nvSpPr>
          <xdr:spPr>
            <a:xfrm>
              <a:off x="349250" y="13208000"/>
              <a:ext cx="2614083" cy="9948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REVISÓ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LETICIA DEL</a:t>
              </a:r>
              <a:r>
                <a:rPr lang="es-MX" sz="1100" b="1" baseline="0"/>
                <a:t> C. VELA BAQUEIRO</a:t>
              </a:r>
            </a:p>
            <a:p>
              <a:pPr algn="ctr"/>
              <a:r>
                <a:rPr lang="es-MX" sz="900" baseline="0"/>
                <a:t>DIRECTOR FINANCIERO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9" name="8 Conector recto"/>
            <xdr:cNvCxnSpPr/>
          </xdr:nvCxnSpPr>
          <xdr:spPr>
            <a:xfrm flipV="1">
              <a:off x="518584" y="13779501"/>
              <a:ext cx="2296583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  <xdr:grpSp>
        <xdr:nvGrpSpPr>
          <xdr:cNvPr id="5" name="4 Grupo"/>
          <xdr:cNvGrpSpPr/>
        </xdr:nvGrpSpPr>
        <xdr:grpSpPr>
          <a:xfrm>
            <a:off x="5020733" y="13127566"/>
            <a:ext cx="2614083" cy="994834"/>
            <a:chOff x="349250" y="13208000"/>
            <a:chExt cx="2614083" cy="994834"/>
          </a:xfrm>
        </xdr:grpSpPr>
        <xdr:sp macro="" textlink="">
          <xdr:nvSpPr>
            <xdr:cNvPr id="6" name="5 CuadroTexto"/>
            <xdr:cNvSpPr txBox="1"/>
          </xdr:nvSpPr>
          <xdr:spPr>
            <a:xfrm>
              <a:off x="349250" y="13208000"/>
              <a:ext cx="2614083" cy="99483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MX" sz="700"/>
                <a:t>AUTORIZÓ</a:t>
              </a:r>
            </a:p>
            <a:p>
              <a:pPr algn="ctr"/>
              <a:endParaRPr lang="es-MX" sz="700"/>
            </a:p>
            <a:p>
              <a:pPr algn="ctr"/>
              <a:endParaRPr lang="es-MX" sz="1100"/>
            </a:p>
            <a:p>
              <a:pPr algn="ctr"/>
              <a:endParaRPr lang="es-MX" sz="1100"/>
            </a:p>
            <a:p>
              <a:pPr algn="ctr"/>
              <a:r>
                <a:rPr lang="es-MX" sz="1100" b="1"/>
                <a:t>C.P. ERIK D. VARGAS HERNÁNDEZ</a:t>
              </a:r>
              <a:endParaRPr lang="es-MX" sz="1100" b="1" baseline="0"/>
            </a:p>
            <a:p>
              <a:pPr algn="ctr"/>
              <a:r>
                <a:rPr lang="es-MX" sz="900" baseline="0"/>
                <a:t>DIRECTOR GENERAL</a:t>
              </a:r>
            </a:p>
            <a:p>
              <a:pPr algn="ctr"/>
              <a:endParaRPr lang="es-MX" sz="1100"/>
            </a:p>
          </xdr:txBody>
        </xdr:sp>
        <xdr:cxnSp macro="">
          <xdr:nvCxnSpPr>
            <xdr:cNvPr id="7" name="6 Conector recto"/>
            <xdr:cNvCxnSpPr/>
          </xdr:nvCxnSpPr>
          <xdr:spPr>
            <a:xfrm flipV="1">
              <a:off x="518584" y="13779501"/>
              <a:ext cx="2296583" cy="1"/>
            </a:xfrm>
            <a:prstGeom prst="line">
              <a:avLst/>
            </a:prstGeom>
          </xdr:spPr>
          <xdr:style>
            <a:lnRef idx="1">
              <a:schemeClr val="dk1"/>
            </a:lnRef>
            <a:fillRef idx="0">
              <a:schemeClr val="dk1"/>
            </a:fillRef>
            <a:effectRef idx="0">
              <a:schemeClr val="dk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5</xdr:col>
      <xdr:colOff>658257</xdr:colOff>
      <xdr:row>0</xdr:row>
      <xdr:rowOff>161925</xdr:rowOff>
    </xdr:from>
    <xdr:to>
      <xdr:col>8</xdr:col>
      <xdr:colOff>697006</xdr:colOff>
      <xdr:row>3</xdr:row>
      <xdr:rowOff>76200</xdr:rowOff>
    </xdr:to>
    <xdr:pic>
      <xdr:nvPicPr>
        <xdr:cNvPr id="12" name="1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382" y="161925"/>
          <a:ext cx="2324749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abSelected="1" view="pageBreakPreview" zoomScale="70" zoomScaleNormal="100" zoomScaleSheetLayoutView="70" zoomScalePageLayoutView="85" workbookViewId="0">
      <selection activeCell="B25" sqref="B25"/>
    </sheetView>
  </sheetViews>
  <sheetFormatPr baseColWidth="10" defaultRowHeight="11.25" x14ac:dyDescent="0.2"/>
  <cols>
    <col min="1" max="1" width="64.7109375" style="1" customWidth="1"/>
    <col min="2" max="2" width="16.7109375" style="11" customWidth="1"/>
    <col min="3" max="3" width="16.7109375" style="1" customWidth="1"/>
    <col min="4" max="4" width="64.7109375" style="1" customWidth="1"/>
    <col min="5" max="5" width="17.140625" style="12" bestFit="1" customWidth="1"/>
    <col min="6" max="6" width="16.7109375" style="12" customWidth="1"/>
    <col min="7" max="7" width="13" style="1" bestFit="1" customWidth="1"/>
    <col min="8" max="16384" width="11.42578125" style="1"/>
  </cols>
  <sheetData>
    <row r="1" spans="1:6" ht="5.25" customHeight="1" thickBot="1" x14ac:dyDescent="0.25">
      <c r="A1" s="90"/>
      <c r="B1" s="91"/>
      <c r="C1" s="90"/>
      <c r="D1" s="90"/>
      <c r="E1" s="92"/>
      <c r="F1" s="92"/>
    </row>
    <row r="2" spans="1:6" ht="12.75" customHeight="1" thickBot="1" x14ac:dyDescent="0.25">
      <c r="A2" s="164" t="s">
        <v>301</v>
      </c>
      <c r="B2" s="165"/>
      <c r="C2" s="165"/>
      <c r="D2" s="165"/>
      <c r="E2" s="165"/>
      <c r="F2" s="165"/>
    </row>
    <row r="3" spans="1:6" ht="12" x14ac:dyDescent="0.2">
      <c r="A3" s="169" t="s">
        <v>300</v>
      </c>
      <c r="B3" s="170"/>
      <c r="C3" s="170"/>
      <c r="D3" s="170"/>
      <c r="E3" s="170"/>
      <c r="F3" s="171"/>
    </row>
    <row r="4" spans="1:6" ht="12" x14ac:dyDescent="0.2">
      <c r="A4" s="166" t="s">
        <v>292</v>
      </c>
      <c r="B4" s="167"/>
      <c r="C4" s="167"/>
      <c r="D4" s="167"/>
      <c r="E4" s="167"/>
      <c r="F4" s="168"/>
    </row>
    <row r="5" spans="1:6" ht="12" x14ac:dyDescent="0.2">
      <c r="A5" s="166" t="s">
        <v>302</v>
      </c>
      <c r="B5" s="167"/>
      <c r="C5" s="167"/>
      <c r="D5" s="167"/>
      <c r="E5" s="167"/>
      <c r="F5" s="168"/>
    </row>
    <row r="6" spans="1:6" ht="12.75" thickBot="1" x14ac:dyDescent="0.25">
      <c r="A6" s="161" t="s">
        <v>0</v>
      </c>
      <c r="B6" s="162"/>
      <c r="C6" s="162"/>
      <c r="D6" s="162"/>
      <c r="E6" s="162"/>
      <c r="F6" s="163"/>
    </row>
    <row r="7" spans="1:6" ht="12" customHeight="1" thickBot="1" x14ac:dyDescent="0.25">
      <c r="A7" s="156" t="s">
        <v>198</v>
      </c>
      <c r="B7" s="157">
        <v>2018</v>
      </c>
      <c r="C7" s="158">
        <v>2017</v>
      </c>
      <c r="D7" s="158" t="s">
        <v>198</v>
      </c>
      <c r="E7" s="157">
        <v>2018</v>
      </c>
      <c r="F7" s="157">
        <f>+C7</f>
        <v>2017</v>
      </c>
    </row>
    <row r="8" spans="1:6" ht="12" x14ac:dyDescent="0.2">
      <c r="A8" s="93" t="s">
        <v>2</v>
      </c>
      <c r="B8" s="94"/>
      <c r="C8" s="93"/>
      <c r="D8" s="95" t="s">
        <v>3</v>
      </c>
      <c r="E8" s="96"/>
      <c r="F8" s="96"/>
    </row>
    <row r="9" spans="1:6" ht="12" x14ac:dyDescent="0.2">
      <c r="A9" s="97" t="s">
        <v>4</v>
      </c>
      <c r="B9" s="98"/>
      <c r="C9" s="99"/>
      <c r="D9" s="100" t="s">
        <v>5</v>
      </c>
      <c r="E9" s="101"/>
      <c r="F9" s="101"/>
    </row>
    <row r="10" spans="1:6" ht="12" x14ac:dyDescent="0.2">
      <c r="A10" s="97" t="s">
        <v>6</v>
      </c>
      <c r="B10" s="102">
        <f>SUM(B11:B17)</f>
        <v>37691721.049999997</v>
      </c>
      <c r="C10" s="102">
        <f>SUM(C11:C17)</f>
        <v>42828927.010000005</v>
      </c>
      <c r="D10" s="100" t="s">
        <v>7</v>
      </c>
      <c r="E10" s="102">
        <f>SUM(E11:E19)</f>
        <v>13661454.949999999</v>
      </c>
      <c r="F10" s="102">
        <f>SUM(F11:F19)</f>
        <v>12283551.060000001</v>
      </c>
    </row>
    <row r="11" spans="1:6" ht="12" x14ac:dyDescent="0.2">
      <c r="A11" s="99" t="s">
        <v>8</v>
      </c>
      <c r="B11" s="101">
        <v>18400</v>
      </c>
      <c r="C11" s="101">
        <v>400</v>
      </c>
      <c r="D11" s="103" t="s">
        <v>9</v>
      </c>
      <c r="E11" s="101"/>
      <c r="F11" s="101"/>
    </row>
    <row r="12" spans="1:6" ht="12" x14ac:dyDescent="0.2">
      <c r="A12" s="99" t="s">
        <v>10</v>
      </c>
      <c r="B12" s="101">
        <v>3108246.9</v>
      </c>
      <c r="C12" s="101">
        <v>3449643.49</v>
      </c>
      <c r="D12" s="103" t="s">
        <v>11</v>
      </c>
      <c r="E12" s="101"/>
      <c r="F12" s="101"/>
    </row>
    <row r="13" spans="1:6" ht="12" x14ac:dyDescent="0.2">
      <c r="A13" s="99" t="s">
        <v>12</v>
      </c>
      <c r="B13" s="101"/>
      <c r="C13" s="101"/>
      <c r="D13" s="103" t="s">
        <v>13</v>
      </c>
      <c r="E13" s="101"/>
      <c r="F13" s="101"/>
    </row>
    <row r="14" spans="1:6" ht="12" x14ac:dyDescent="0.2">
      <c r="A14" s="99" t="s">
        <v>14</v>
      </c>
      <c r="B14" s="101">
        <v>34565074.149999999</v>
      </c>
      <c r="C14" s="101">
        <v>39378883.520000003</v>
      </c>
      <c r="D14" s="103" t="s">
        <v>15</v>
      </c>
      <c r="E14" s="101"/>
      <c r="F14" s="101"/>
    </row>
    <row r="15" spans="1:6" ht="12" x14ac:dyDescent="0.2">
      <c r="A15" s="99" t="s">
        <v>16</v>
      </c>
      <c r="B15" s="101"/>
      <c r="C15" s="101"/>
      <c r="D15" s="103" t="s">
        <v>17</v>
      </c>
      <c r="E15" s="101"/>
      <c r="F15" s="101"/>
    </row>
    <row r="16" spans="1:6" ht="24" x14ac:dyDescent="0.2">
      <c r="A16" s="99" t="s">
        <v>18</v>
      </c>
      <c r="B16" s="101"/>
      <c r="C16" s="101"/>
      <c r="D16" s="103" t="s">
        <v>19</v>
      </c>
      <c r="E16" s="101"/>
      <c r="F16" s="101"/>
    </row>
    <row r="17" spans="1:6" ht="12" x14ac:dyDescent="0.2">
      <c r="A17" s="99" t="s">
        <v>20</v>
      </c>
      <c r="B17" s="101"/>
      <c r="C17" s="101"/>
      <c r="D17" s="103" t="s">
        <v>21</v>
      </c>
      <c r="E17" s="101"/>
      <c r="F17" s="101"/>
    </row>
    <row r="18" spans="1:6" ht="12" x14ac:dyDescent="0.2">
      <c r="A18" s="104" t="s">
        <v>22</v>
      </c>
      <c r="B18" s="102">
        <f>SUM(B19:B25)</f>
        <v>82709300.040000007</v>
      </c>
      <c r="C18" s="102">
        <f>SUM(C19:C25)</f>
        <v>76318185.930000007</v>
      </c>
      <c r="D18" s="103" t="s">
        <v>23</v>
      </c>
      <c r="E18" s="101"/>
      <c r="F18" s="101"/>
    </row>
    <row r="19" spans="1:6" ht="12" x14ac:dyDescent="0.2">
      <c r="A19" s="99" t="s">
        <v>24</v>
      </c>
      <c r="B19" s="101"/>
      <c r="C19" s="101"/>
      <c r="D19" s="103" t="s">
        <v>25</v>
      </c>
      <c r="E19" s="101">
        <v>13661454.949999999</v>
      </c>
      <c r="F19" s="101">
        <v>12283551.060000001</v>
      </c>
    </row>
    <row r="20" spans="1:6" ht="12" x14ac:dyDescent="0.2">
      <c r="A20" s="99" t="s">
        <v>26</v>
      </c>
      <c r="B20" s="101"/>
      <c r="C20" s="101"/>
      <c r="D20" s="100" t="s">
        <v>27</v>
      </c>
      <c r="E20" s="102">
        <f>SUM(E21:E23)</f>
        <v>0</v>
      </c>
      <c r="F20" s="102">
        <f>SUM(F21:F23)</f>
        <v>0</v>
      </c>
    </row>
    <row r="21" spans="1:6" ht="12" x14ac:dyDescent="0.2">
      <c r="A21" s="99" t="s">
        <v>28</v>
      </c>
      <c r="B21" s="101">
        <v>7688466.6399999997</v>
      </c>
      <c r="C21" s="101">
        <v>8219318.6499999994</v>
      </c>
      <c r="D21" s="103" t="s">
        <v>29</v>
      </c>
      <c r="E21" s="101"/>
      <c r="F21" s="101"/>
    </row>
    <row r="22" spans="1:6" ht="12" x14ac:dyDescent="0.2">
      <c r="A22" s="99" t="s">
        <v>30</v>
      </c>
      <c r="B22" s="101"/>
      <c r="C22" s="101"/>
      <c r="D22" s="103" t="s">
        <v>31</v>
      </c>
      <c r="E22" s="101"/>
      <c r="F22" s="101"/>
    </row>
    <row r="23" spans="1:6" ht="12" x14ac:dyDescent="0.2">
      <c r="A23" s="99" t="s">
        <v>32</v>
      </c>
      <c r="B23" s="101"/>
      <c r="C23" s="101"/>
      <c r="D23" s="103" t="s">
        <v>33</v>
      </c>
      <c r="E23" s="101"/>
      <c r="F23" s="101"/>
    </row>
    <row r="24" spans="1:6" ht="12" x14ac:dyDescent="0.2">
      <c r="A24" s="99" t="s">
        <v>34</v>
      </c>
      <c r="B24" s="101">
        <v>75020833.400000006</v>
      </c>
      <c r="C24" s="101">
        <v>68098867.280000001</v>
      </c>
      <c r="D24" s="100" t="s">
        <v>35</v>
      </c>
      <c r="E24" s="102">
        <f>SUM(E25:E26)</f>
        <v>0</v>
      </c>
      <c r="F24" s="102">
        <f>SUM(F25:F26)</f>
        <v>0</v>
      </c>
    </row>
    <row r="25" spans="1:6" ht="12" x14ac:dyDescent="0.2">
      <c r="A25" s="99" t="s">
        <v>36</v>
      </c>
      <c r="B25" s="101"/>
      <c r="C25" s="101"/>
      <c r="D25" s="103" t="s">
        <v>37</v>
      </c>
      <c r="E25" s="101"/>
      <c r="F25" s="101"/>
    </row>
    <row r="26" spans="1:6" ht="12" x14ac:dyDescent="0.2">
      <c r="A26" s="97" t="s">
        <v>38</v>
      </c>
      <c r="B26" s="102">
        <f>SUM(B27:B31)</f>
        <v>173072.61</v>
      </c>
      <c r="C26" s="102">
        <f>SUM(C27:C31)</f>
        <v>173072.61</v>
      </c>
      <c r="D26" s="103" t="s">
        <v>39</v>
      </c>
      <c r="E26" s="101"/>
      <c r="F26" s="101"/>
    </row>
    <row r="27" spans="1:6" ht="24" x14ac:dyDescent="0.2">
      <c r="A27" s="99" t="s">
        <v>40</v>
      </c>
      <c r="B27" s="101">
        <v>173072.61</v>
      </c>
      <c r="C27" s="101">
        <v>173072.61</v>
      </c>
      <c r="D27" s="100" t="s">
        <v>41</v>
      </c>
      <c r="E27" s="102">
        <v>0</v>
      </c>
      <c r="F27" s="102">
        <v>0</v>
      </c>
    </row>
    <row r="28" spans="1:6" ht="24" x14ac:dyDescent="0.2">
      <c r="A28" s="99" t="s">
        <v>42</v>
      </c>
      <c r="B28" s="101"/>
      <c r="C28" s="101"/>
      <c r="D28" s="100" t="s">
        <v>43</v>
      </c>
      <c r="E28" s="102">
        <f>SUM(E29:E31)</f>
        <v>0</v>
      </c>
      <c r="F28" s="102">
        <f>SUM(F29:F31)</f>
        <v>0</v>
      </c>
    </row>
    <row r="29" spans="1:6" ht="12" x14ac:dyDescent="0.2">
      <c r="A29" s="99" t="s">
        <v>44</v>
      </c>
      <c r="B29" s="101"/>
      <c r="C29" s="101"/>
      <c r="D29" s="103" t="s">
        <v>45</v>
      </c>
      <c r="E29" s="101"/>
      <c r="F29" s="101"/>
    </row>
    <row r="30" spans="1:6" ht="12" x14ac:dyDescent="0.2">
      <c r="A30" s="99" t="s">
        <v>46</v>
      </c>
      <c r="B30" s="101"/>
      <c r="C30" s="101"/>
      <c r="D30" s="103" t="s">
        <v>47</v>
      </c>
      <c r="E30" s="101"/>
      <c r="F30" s="101"/>
    </row>
    <row r="31" spans="1:6" ht="12" x14ac:dyDescent="0.2">
      <c r="A31" s="99" t="s">
        <v>48</v>
      </c>
      <c r="B31" s="101"/>
      <c r="C31" s="101"/>
      <c r="D31" s="103" t="s">
        <v>49</v>
      </c>
      <c r="E31" s="101"/>
      <c r="F31" s="101"/>
    </row>
    <row r="32" spans="1:6" ht="24" x14ac:dyDescent="0.2">
      <c r="A32" s="97" t="s">
        <v>50</v>
      </c>
      <c r="B32" s="102">
        <f>SUM(B33:B37)</f>
        <v>0</v>
      </c>
      <c r="C32" s="102">
        <f>SUM(C33:C37)</f>
        <v>0</v>
      </c>
      <c r="D32" s="100" t="s">
        <v>51</v>
      </c>
      <c r="E32" s="102">
        <f>SUM(E33:E38)</f>
        <v>936897.82</v>
      </c>
      <c r="F32" s="102">
        <f>SUM(F33:F38)</f>
        <v>1085284.96</v>
      </c>
    </row>
    <row r="33" spans="1:6" ht="12" x14ac:dyDescent="0.2">
      <c r="A33" s="99" t="s">
        <v>52</v>
      </c>
      <c r="B33" s="101"/>
      <c r="C33" s="101"/>
      <c r="D33" s="103" t="s">
        <v>53</v>
      </c>
      <c r="E33" s="101"/>
      <c r="F33" s="101"/>
    </row>
    <row r="34" spans="1:6" ht="12" x14ac:dyDescent="0.2">
      <c r="A34" s="99" t="s">
        <v>54</v>
      </c>
      <c r="B34" s="101"/>
      <c r="C34" s="101"/>
      <c r="D34" s="103" t="s">
        <v>55</v>
      </c>
      <c r="E34" s="101"/>
      <c r="F34" s="101"/>
    </row>
    <row r="35" spans="1:6" ht="12" x14ac:dyDescent="0.2">
      <c r="A35" s="99" t="s">
        <v>56</v>
      </c>
      <c r="B35" s="101"/>
      <c r="C35" s="101"/>
      <c r="D35" s="103" t="s">
        <v>57</v>
      </c>
      <c r="E35" s="101"/>
      <c r="F35" s="101"/>
    </row>
    <row r="36" spans="1:6" ht="12" x14ac:dyDescent="0.2">
      <c r="A36" s="99" t="s">
        <v>58</v>
      </c>
      <c r="B36" s="101"/>
      <c r="C36" s="101"/>
      <c r="D36" s="103" t="s">
        <v>59</v>
      </c>
      <c r="E36" s="101"/>
      <c r="F36" s="101"/>
    </row>
    <row r="37" spans="1:6" ht="12" x14ac:dyDescent="0.2">
      <c r="A37" s="99" t="s">
        <v>60</v>
      </c>
      <c r="B37" s="101"/>
      <c r="C37" s="101"/>
      <c r="D37" s="103" t="s">
        <v>61</v>
      </c>
      <c r="E37" s="101">
        <v>936897.82</v>
      </c>
      <c r="F37" s="101">
        <v>1085284.96</v>
      </c>
    </row>
    <row r="38" spans="1:6" ht="12" x14ac:dyDescent="0.2">
      <c r="A38" s="97" t="s">
        <v>62</v>
      </c>
      <c r="B38" s="102">
        <v>0</v>
      </c>
      <c r="C38" s="102">
        <v>0</v>
      </c>
      <c r="D38" s="103" t="s">
        <v>63</v>
      </c>
      <c r="E38" s="101"/>
      <c r="F38" s="101"/>
    </row>
    <row r="39" spans="1:6" ht="12" x14ac:dyDescent="0.2">
      <c r="A39" s="97" t="s">
        <v>64</v>
      </c>
      <c r="B39" s="102">
        <f>SUM(B40:B41)</f>
        <v>-8594186.7599999998</v>
      </c>
      <c r="C39" s="102">
        <f>SUM(C40:C41)</f>
        <v>-8594186.7599999998</v>
      </c>
      <c r="D39" s="100" t="s">
        <v>65</v>
      </c>
      <c r="E39" s="102">
        <f>SUM(E40:E42)</f>
        <v>931162.35</v>
      </c>
      <c r="F39" s="102">
        <f>SUM(F40:F42)</f>
        <v>1140818.71</v>
      </c>
    </row>
    <row r="40" spans="1:6" ht="24" x14ac:dyDescent="0.2">
      <c r="A40" s="99" t="s">
        <v>66</v>
      </c>
      <c r="B40" s="101">
        <v>-8594186.7599999998</v>
      </c>
      <c r="C40" s="101">
        <v>-8594186.7599999998</v>
      </c>
      <c r="D40" s="103" t="s">
        <v>67</v>
      </c>
      <c r="E40" s="101"/>
      <c r="F40" s="101"/>
    </row>
    <row r="41" spans="1:6" ht="12" x14ac:dyDescent="0.2">
      <c r="A41" s="99" t="s">
        <v>68</v>
      </c>
      <c r="B41" s="101"/>
      <c r="C41" s="101"/>
      <c r="D41" s="103" t="s">
        <v>69</v>
      </c>
      <c r="E41" s="101"/>
      <c r="F41" s="101"/>
    </row>
    <row r="42" spans="1:6" ht="12" x14ac:dyDescent="0.2">
      <c r="A42" s="97" t="s">
        <v>70</v>
      </c>
      <c r="B42" s="102">
        <f>SUM(B43:B46)</f>
        <v>396007.19</v>
      </c>
      <c r="C42" s="102">
        <f>SUM(C43:C46)</f>
        <v>396007.19</v>
      </c>
      <c r="D42" s="103" t="s">
        <v>71</v>
      </c>
      <c r="E42" s="101">
        <v>931162.35</v>
      </c>
      <c r="F42" s="101">
        <v>1140818.71</v>
      </c>
    </row>
    <row r="43" spans="1:6" ht="12" x14ac:dyDescent="0.2">
      <c r="A43" s="99" t="s">
        <v>72</v>
      </c>
      <c r="B43" s="101"/>
      <c r="C43" s="101"/>
      <c r="D43" s="100" t="s">
        <v>73</v>
      </c>
      <c r="E43" s="102">
        <f>SUM(E44:E46)</f>
        <v>0</v>
      </c>
      <c r="F43" s="102">
        <f>SUM(F44:F46)</f>
        <v>0</v>
      </c>
    </row>
    <row r="44" spans="1:6" ht="12" x14ac:dyDescent="0.2">
      <c r="A44" s="99" t="s">
        <v>74</v>
      </c>
      <c r="B44" s="101"/>
      <c r="C44" s="101"/>
      <c r="D44" s="103" t="s">
        <v>75</v>
      </c>
      <c r="E44" s="101"/>
      <c r="F44" s="101"/>
    </row>
    <row r="45" spans="1:6" ht="24" x14ac:dyDescent="0.2">
      <c r="A45" s="99" t="s">
        <v>76</v>
      </c>
      <c r="B45" s="101">
        <v>396007.19</v>
      </c>
      <c r="C45" s="101">
        <v>396007.19</v>
      </c>
      <c r="D45" s="103" t="s">
        <v>77</v>
      </c>
      <c r="E45" s="101"/>
      <c r="F45" s="101"/>
    </row>
    <row r="46" spans="1:6" ht="12" x14ac:dyDescent="0.2">
      <c r="A46" s="99" t="s">
        <v>78</v>
      </c>
      <c r="B46" s="101"/>
      <c r="C46" s="101"/>
      <c r="D46" s="103" t="s">
        <v>79</v>
      </c>
      <c r="E46" s="101"/>
      <c r="F46" s="101"/>
    </row>
    <row r="47" spans="1:6" ht="12" x14ac:dyDescent="0.2">
      <c r="A47" s="99"/>
      <c r="B47" s="98"/>
      <c r="C47" s="98"/>
      <c r="D47" s="103"/>
      <c r="E47" s="101"/>
      <c r="F47" s="101"/>
    </row>
    <row r="48" spans="1:6" ht="12" x14ac:dyDescent="0.2">
      <c r="A48" s="97" t="s">
        <v>80</v>
      </c>
      <c r="B48" s="102">
        <f>+B10+B18+B26+B32+B38+B39+B42</f>
        <v>112375914.13</v>
      </c>
      <c r="C48" s="102">
        <f>+C10+C18+C26+C32+C38+C39+C42</f>
        <v>111122005.98</v>
      </c>
      <c r="D48" s="100" t="s">
        <v>81</v>
      </c>
      <c r="E48" s="102">
        <f>+E10+E20+E24+E27+E28+E32+E39+E43</f>
        <v>15529515.119999999</v>
      </c>
      <c r="F48" s="102">
        <f>+F10+F20+F24+F27+F28+F32+F39+F43</f>
        <v>14509654.73</v>
      </c>
    </row>
    <row r="49" spans="1:6" ht="12" x14ac:dyDescent="0.2">
      <c r="A49" s="105"/>
      <c r="B49" s="106"/>
      <c r="C49" s="106"/>
      <c r="D49" s="107"/>
      <c r="E49" s="108"/>
      <c r="F49" s="108"/>
    </row>
    <row r="50" spans="1:6" ht="12" x14ac:dyDescent="0.2">
      <c r="A50" s="97" t="s">
        <v>82</v>
      </c>
      <c r="B50" s="102"/>
      <c r="C50" s="102"/>
      <c r="D50" s="100" t="s">
        <v>83</v>
      </c>
      <c r="E50" s="101"/>
      <c r="F50" s="101"/>
    </row>
    <row r="51" spans="1:6" ht="12" x14ac:dyDescent="0.2">
      <c r="A51" s="99" t="s">
        <v>84</v>
      </c>
      <c r="B51" s="101"/>
      <c r="C51" s="101"/>
      <c r="D51" s="103" t="s">
        <v>85</v>
      </c>
      <c r="E51" s="101"/>
      <c r="F51" s="101"/>
    </row>
    <row r="52" spans="1:6" ht="12" x14ac:dyDescent="0.2">
      <c r="A52" s="99" t="s">
        <v>86</v>
      </c>
      <c r="B52" s="101"/>
      <c r="C52" s="101"/>
      <c r="D52" s="103" t="s">
        <v>87</v>
      </c>
      <c r="E52" s="101"/>
      <c r="F52" s="101"/>
    </row>
    <row r="53" spans="1:6" ht="12" x14ac:dyDescent="0.2">
      <c r="A53" s="99" t="s">
        <v>88</v>
      </c>
      <c r="B53" s="101">
        <v>1310099.46</v>
      </c>
      <c r="C53" s="101">
        <v>1310099.46</v>
      </c>
      <c r="D53" s="103" t="s">
        <v>89</v>
      </c>
      <c r="E53" s="101"/>
      <c r="F53" s="101"/>
    </row>
    <row r="54" spans="1:6" ht="12" x14ac:dyDescent="0.2">
      <c r="A54" s="99" t="s">
        <v>90</v>
      </c>
      <c r="B54" s="101">
        <v>3618295.9</v>
      </c>
      <c r="C54" s="101">
        <v>3349674.44</v>
      </c>
      <c r="D54" s="103" t="s">
        <v>91</v>
      </c>
      <c r="E54" s="101"/>
      <c r="F54" s="101"/>
    </row>
    <row r="55" spans="1:6" ht="24" x14ac:dyDescent="0.2">
      <c r="A55" s="99" t="s">
        <v>92</v>
      </c>
      <c r="B55" s="101">
        <v>2435760.2000000002</v>
      </c>
      <c r="C55" s="101">
        <v>2435760.2000000002</v>
      </c>
      <c r="D55" s="103" t="s">
        <v>93</v>
      </c>
      <c r="E55" s="101"/>
      <c r="F55" s="101"/>
    </row>
    <row r="56" spans="1:6" ht="12" x14ac:dyDescent="0.2">
      <c r="A56" s="99" t="s">
        <v>94</v>
      </c>
      <c r="B56" s="101">
        <v>-5007971.32</v>
      </c>
      <c r="C56" s="101">
        <v>-4801341.03</v>
      </c>
      <c r="D56" s="103" t="s">
        <v>95</v>
      </c>
      <c r="E56" s="101"/>
      <c r="F56" s="101"/>
    </row>
    <row r="57" spans="1:6" ht="12" x14ac:dyDescent="0.2">
      <c r="A57" s="99" t="s">
        <v>96</v>
      </c>
      <c r="B57" s="101"/>
      <c r="C57" s="101"/>
      <c r="D57" s="100"/>
      <c r="E57" s="101"/>
      <c r="F57" s="101"/>
    </row>
    <row r="58" spans="1:6" ht="12" x14ac:dyDescent="0.2">
      <c r="A58" s="99" t="s">
        <v>97</v>
      </c>
      <c r="B58" s="101"/>
      <c r="C58" s="101"/>
      <c r="D58" s="100" t="s">
        <v>98</v>
      </c>
      <c r="E58" s="102">
        <f>SUM(E51:E56)</f>
        <v>0</v>
      </c>
      <c r="F58" s="102">
        <f>SUM(F51:F56)</f>
        <v>0</v>
      </c>
    </row>
    <row r="59" spans="1:6" ht="12" x14ac:dyDescent="0.2">
      <c r="A59" s="99" t="s">
        <v>99</v>
      </c>
      <c r="B59" s="101">
        <v>7060085.7400000002</v>
      </c>
      <c r="C59" s="101">
        <v>7060085.7400000002</v>
      </c>
      <c r="D59" s="107"/>
      <c r="E59" s="101"/>
      <c r="F59" s="101"/>
    </row>
    <row r="60" spans="1:6" ht="12" x14ac:dyDescent="0.2">
      <c r="A60" s="99"/>
      <c r="B60" s="98"/>
      <c r="C60" s="98"/>
      <c r="D60" s="100" t="s">
        <v>100</v>
      </c>
      <c r="E60" s="102">
        <f>E48+E58</f>
        <v>15529515.119999999</v>
      </c>
      <c r="F60" s="102">
        <f>F48+F58</f>
        <v>14509654.73</v>
      </c>
    </row>
    <row r="61" spans="1:6" ht="12" x14ac:dyDescent="0.2">
      <c r="A61" s="97" t="s">
        <v>101</v>
      </c>
      <c r="B61" s="102">
        <f>SUM(B51:B59)</f>
        <v>9416269.9800000004</v>
      </c>
      <c r="C61" s="102">
        <f>SUM(C51:C59)</f>
        <v>9354278.8100000005</v>
      </c>
      <c r="D61" s="103"/>
      <c r="E61" s="101"/>
      <c r="F61" s="101"/>
    </row>
    <row r="62" spans="1:6" ht="12" x14ac:dyDescent="0.2">
      <c r="A62" s="99"/>
      <c r="B62" s="98"/>
      <c r="C62" s="98"/>
      <c r="D62" s="103"/>
      <c r="E62" s="101"/>
      <c r="F62" s="101"/>
    </row>
    <row r="63" spans="1:6" ht="12.75" thickBot="1" x14ac:dyDescent="0.25">
      <c r="A63" s="109" t="s">
        <v>103</v>
      </c>
      <c r="B63" s="110">
        <f>+B48+B61</f>
        <v>121792184.11</v>
      </c>
      <c r="C63" s="110">
        <f>+C48+C61</f>
        <v>120476284.79000001</v>
      </c>
      <c r="D63" s="111"/>
      <c r="E63" s="112"/>
      <c r="F63" s="112"/>
    </row>
    <row r="64" spans="1:6" ht="12" x14ac:dyDescent="0.2">
      <c r="A64" s="113"/>
      <c r="B64" s="114"/>
      <c r="C64" s="113"/>
      <c r="D64" s="95" t="s">
        <v>102</v>
      </c>
      <c r="E64" s="96">
        <f>SUM(E65:E68)</f>
        <v>75695957.079999998</v>
      </c>
      <c r="F64" s="96">
        <f>SUM(F65:F68)</f>
        <v>75786518.790000007</v>
      </c>
    </row>
    <row r="65" spans="1:6" ht="12" x14ac:dyDescent="0.2">
      <c r="A65" s="99"/>
      <c r="B65" s="120"/>
      <c r="C65" s="121"/>
      <c r="D65" s="100"/>
      <c r="E65" s="101"/>
      <c r="F65" s="101"/>
    </row>
    <row r="66" spans="1:6" ht="12" x14ac:dyDescent="0.2">
      <c r="A66" s="99"/>
      <c r="B66" s="98"/>
      <c r="C66" s="99"/>
      <c r="D66" s="100" t="s">
        <v>104</v>
      </c>
      <c r="E66" s="101"/>
      <c r="F66" s="102"/>
    </row>
    <row r="67" spans="1:6" ht="12" x14ac:dyDescent="0.2">
      <c r="A67" s="99"/>
      <c r="B67" s="98"/>
      <c r="C67" s="99"/>
      <c r="D67" s="103" t="s">
        <v>105</v>
      </c>
      <c r="E67" s="101">
        <v>75526536.719999999</v>
      </c>
      <c r="F67" s="101">
        <v>75617098.430000007</v>
      </c>
    </row>
    <row r="68" spans="1:6" ht="12" x14ac:dyDescent="0.2">
      <c r="A68" s="99"/>
      <c r="B68" s="98"/>
      <c r="C68" s="99"/>
      <c r="D68" s="103" t="s">
        <v>106</v>
      </c>
      <c r="E68" s="101">
        <v>169420.36</v>
      </c>
      <c r="F68" s="101">
        <v>169420.36</v>
      </c>
    </row>
    <row r="69" spans="1:6" ht="12" x14ac:dyDescent="0.2">
      <c r="A69" s="99"/>
      <c r="B69" s="98"/>
      <c r="C69" s="99"/>
      <c r="D69" s="103" t="s">
        <v>107</v>
      </c>
      <c r="E69" s="101"/>
      <c r="F69" s="102"/>
    </row>
    <row r="70" spans="1:6" ht="12" x14ac:dyDescent="0.2">
      <c r="A70" s="99"/>
      <c r="B70" s="98"/>
      <c r="C70" s="99"/>
      <c r="D70" s="103"/>
      <c r="E70" s="101"/>
      <c r="F70" s="101"/>
    </row>
    <row r="71" spans="1:6" ht="12" x14ac:dyDescent="0.2">
      <c r="A71" s="99"/>
      <c r="B71" s="98"/>
      <c r="C71" s="99"/>
      <c r="D71" s="100" t="s">
        <v>108</v>
      </c>
      <c r="E71" s="102">
        <f>SUM(E72:E73)</f>
        <v>30566711.91</v>
      </c>
      <c r="F71" s="102">
        <f>SUM(F72:F73)</f>
        <v>30180111.27</v>
      </c>
    </row>
    <row r="72" spans="1:6" ht="12" x14ac:dyDescent="0.2">
      <c r="A72" s="99"/>
      <c r="B72" s="98"/>
      <c r="C72" s="99"/>
      <c r="D72" s="103" t="s">
        <v>109</v>
      </c>
      <c r="E72" s="101">
        <v>386600.64</v>
      </c>
      <c r="F72" s="101">
        <v>365777.48</v>
      </c>
    </row>
    <row r="73" spans="1:6" ht="12" x14ac:dyDescent="0.2">
      <c r="A73" s="99"/>
      <c r="B73" s="98"/>
      <c r="C73" s="99"/>
      <c r="D73" s="103" t="s">
        <v>110</v>
      </c>
      <c r="E73" s="101">
        <v>30180111.27</v>
      </c>
      <c r="F73" s="101">
        <v>29814333.789999999</v>
      </c>
    </row>
    <row r="74" spans="1:6" ht="12" x14ac:dyDescent="0.2">
      <c r="A74" s="99"/>
      <c r="B74" s="98"/>
      <c r="C74" s="99"/>
      <c r="D74" s="103" t="s">
        <v>111</v>
      </c>
      <c r="E74" s="101"/>
      <c r="F74" s="101"/>
    </row>
    <row r="75" spans="1:6" ht="12" x14ac:dyDescent="0.2">
      <c r="A75" s="99"/>
      <c r="B75" s="98"/>
      <c r="C75" s="99"/>
      <c r="D75" s="103" t="s">
        <v>112</v>
      </c>
      <c r="E75" s="101"/>
      <c r="F75" s="101">
        <v>0</v>
      </c>
    </row>
    <row r="76" spans="1:6" ht="12" x14ac:dyDescent="0.2">
      <c r="A76" s="99"/>
      <c r="B76" s="98"/>
      <c r="C76" s="99"/>
      <c r="D76" s="103" t="s">
        <v>113</v>
      </c>
      <c r="E76" s="102"/>
      <c r="F76" s="102"/>
    </row>
    <row r="77" spans="1:6" ht="12" x14ac:dyDescent="0.2">
      <c r="A77" s="99"/>
      <c r="B77" s="98"/>
      <c r="C77" s="99"/>
      <c r="D77" s="103"/>
      <c r="E77" s="101"/>
      <c r="F77" s="101"/>
    </row>
    <row r="78" spans="1:6" ht="24" x14ac:dyDescent="0.2">
      <c r="A78" s="99"/>
      <c r="B78" s="98"/>
      <c r="C78" s="99"/>
      <c r="D78" s="100" t="s">
        <v>114</v>
      </c>
      <c r="E78" s="101"/>
      <c r="F78" s="101"/>
    </row>
    <row r="79" spans="1:6" ht="12" x14ac:dyDescent="0.2">
      <c r="A79" s="99"/>
      <c r="B79" s="98"/>
      <c r="C79" s="99"/>
      <c r="D79" s="103" t="s">
        <v>115</v>
      </c>
      <c r="E79" s="101"/>
      <c r="F79" s="101"/>
    </row>
    <row r="80" spans="1:6" ht="12" x14ac:dyDescent="0.2">
      <c r="A80" s="99"/>
      <c r="B80" s="98"/>
      <c r="C80" s="99"/>
      <c r="D80" s="103" t="s">
        <v>116</v>
      </c>
      <c r="E80" s="101"/>
      <c r="F80" s="102"/>
    </row>
    <row r="81" spans="1:7" ht="12" x14ac:dyDescent="0.2">
      <c r="A81" s="99"/>
      <c r="B81" s="98"/>
      <c r="C81" s="99"/>
      <c r="D81" s="103"/>
      <c r="E81" s="101"/>
      <c r="F81" s="101"/>
    </row>
    <row r="82" spans="1:7" ht="12" x14ac:dyDescent="0.2">
      <c r="A82" s="99"/>
      <c r="B82" s="98"/>
      <c r="C82" s="99"/>
      <c r="D82" s="100" t="s">
        <v>117</v>
      </c>
      <c r="E82" s="102">
        <f>+E64+E71+E76</f>
        <v>106262668.98999999</v>
      </c>
      <c r="F82" s="102">
        <f>+F64+F71+F76</f>
        <v>105966630.06</v>
      </c>
      <c r="G82" s="11"/>
    </row>
    <row r="83" spans="1:7" ht="12" x14ac:dyDescent="0.2">
      <c r="A83" s="99"/>
      <c r="B83" s="98"/>
      <c r="C83" s="99"/>
      <c r="D83" s="103"/>
      <c r="E83" s="101"/>
      <c r="F83" s="101"/>
      <c r="G83" s="11"/>
    </row>
    <row r="84" spans="1:7" ht="12" x14ac:dyDescent="0.2">
      <c r="A84" s="99"/>
      <c r="B84" s="98"/>
      <c r="C84" s="99"/>
      <c r="D84" s="100" t="s">
        <v>118</v>
      </c>
      <c r="E84" s="151">
        <f>E60+E82</f>
        <v>121792184.11</v>
      </c>
      <c r="F84" s="151">
        <f>F60+F82</f>
        <v>120476284.79000001</v>
      </c>
    </row>
    <row r="85" spans="1:7" ht="12" x14ac:dyDescent="0.2">
      <c r="A85" s="99"/>
      <c r="B85" s="98"/>
      <c r="C85" s="99"/>
      <c r="D85" s="103"/>
      <c r="E85" s="101"/>
      <c r="F85" s="101"/>
    </row>
    <row r="86" spans="1:7" ht="12.75" thickBot="1" x14ac:dyDescent="0.25">
      <c r="A86" s="115"/>
      <c r="B86" s="116"/>
      <c r="C86" s="115"/>
      <c r="D86" s="111"/>
      <c r="E86" s="112"/>
      <c r="F86" s="112"/>
    </row>
    <row r="88" spans="1:7" s="73" customFormat="1" x14ac:dyDescent="0.2">
      <c r="B88" s="77"/>
      <c r="E88" s="78"/>
      <c r="F88" s="78"/>
    </row>
    <row r="89" spans="1:7" s="73" customFormat="1" ht="12" x14ac:dyDescent="0.2">
      <c r="A89" s="75"/>
      <c r="B89" s="77"/>
      <c r="D89" s="72"/>
      <c r="E89" s="78"/>
      <c r="F89" s="78"/>
    </row>
    <row r="90" spans="1:7" s="73" customFormat="1" ht="12" x14ac:dyDescent="0.2">
      <c r="A90" s="76"/>
      <c r="B90" s="77"/>
      <c r="D90" s="76"/>
      <c r="E90" s="78"/>
      <c r="F90" s="78"/>
    </row>
    <row r="91" spans="1:7" s="73" customFormat="1" x14ac:dyDescent="0.2">
      <c r="B91" s="77"/>
      <c r="E91" s="78"/>
      <c r="F91" s="78"/>
    </row>
    <row r="92" spans="1:7" s="73" customFormat="1" x14ac:dyDescent="0.2">
      <c r="B92" s="77"/>
      <c r="E92" s="78"/>
      <c r="F92" s="78"/>
    </row>
    <row r="93" spans="1:7" s="73" customFormat="1" x14ac:dyDescent="0.2">
      <c r="B93" s="77"/>
      <c r="E93" s="78"/>
      <c r="F93" s="78"/>
    </row>
    <row r="94" spans="1:7" ht="15" x14ac:dyDescent="0.25">
      <c r="A94" s="51"/>
      <c r="B94" s="52"/>
      <c r="C94" s="53"/>
      <c r="D94" s="53"/>
      <c r="E94" s="54"/>
      <c r="F94" s="54"/>
    </row>
    <row r="95" spans="1:7" ht="15" x14ac:dyDescent="0.25">
      <c r="A95" s="51"/>
      <c r="B95" s="52"/>
      <c r="C95" s="53"/>
      <c r="D95" s="53"/>
      <c r="E95" s="54"/>
      <c r="F95" s="54"/>
    </row>
  </sheetData>
  <mergeCells count="5">
    <mergeCell ref="A6:F6"/>
    <mergeCell ref="A2:F2"/>
    <mergeCell ref="A4:F4"/>
    <mergeCell ref="A5:F5"/>
    <mergeCell ref="A3:F3"/>
  </mergeCells>
  <pageMargins left="0.70866141732283472" right="0.70866141732283472" top="0.74803149606299213" bottom="0.74803149606299213" header="0.31496062992125984" footer="0.31496062992125984"/>
  <pageSetup scale="62" fitToHeight="2" orientation="landscape" r:id="rId1"/>
  <rowBreaks count="1" manualBreakCount="1">
    <brk id="6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view="pageBreakPreview" topLeftCell="A10" zoomScale="85" zoomScaleNormal="100" zoomScaleSheetLayoutView="85" workbookViewId="0">
      <selection activeCell="B65" sqref="B65:C66"/>
    </sheetView>
  </sheetViews>
  <sheetFormatPr baseColWidth="10" defaultRowHeight="15" x14ac:dyDescent="0.25"/>
  <cols>
    <col min="1" max="1" width="2.28515625" customWidth="1"/>
    <col min="2" max="2" width="40.140625" customWidth="1"/>
    <col min="3" max="3" width="14.7109375" customWidth="1"/>
    <col min="4" max="4" width="14.140625" customWidth="1"/>
    <col min="5" max="5" width="13.7109375" customWidth="1"/>
    <col min="6" max="6" width="16.42578125" customWidth="1"/>
    <col min="7" max="7" width="14.7109375" customWidth="1"/>
    <col min="8" max="8" width="13.85546875" customWidth="1"/>
    <col min="9" max="9" width="17.140625" customWidth="1"/>
    <col min="10" max="10" width="13.42578125" bestFit="1" customWidth="1"/>
  </cols>
  <sheetData>
    <row r="1" spans="1:9" x14ac:dyDescent="0.25">
      <c r="A1" s="176" t="s">
        <v>301</v>
      </c>
      <c r="B1" s="177"/>
      <c r="C1" s="177"/>
      <c r="D1" s="177"/>
      <c r="E1" s="177"/>
      <c r="F1" s="177"/>
      <c r="G1" s="177"/>
      <c r="H1" s="177"/>
      <c r="I1" s="178"/>
    </row>
    <row r="2" spans="1:9" x14ac:dyDescent="0.25">
      <c r="A2" s="187" t="s">
        <v>300</v>
      </c>
      <c r="B2" s="188"/>
      <c r="C2" s="188"/>
      <c r="D2" s="188"/>
      <c r="E2" s="188"/>
      <c r="F2" s="188"/>
      <c r="G2" s="188"/>
      <c r="H2" s="188"/>
      <c r="I2" s="189"/>
    </row>
    <row r="3" spans="1:9" x14ac:dyDescent="0.25">
      <c r="A3" s="179" t="s">
        <v>293</v>
      </c>
      <c r="B3" s="180"/>
      <c r="C3" s="180"/>
      <c r="D3" s="180"/>
      <c r="E3" s="180"/>
      <c r="F3" s="180"/>
      <c r="G3" s="180"/>
      <c r="H3" s="180"/>
      <c r="I3" s="181"/>
    </row>
    <row r="4" spans="1:9" x14ac:dyDescent="0.25">
      <c r="A4" s="179" t="s">
        <v>303</v>
      </c>
      <c r="B4" s="180"/>
      <c r="C4" s="180"/>
      <c r="D4" s="180"/>
      <c r="E4" s="180"/>
      <c r="F4" s="180"/>
      <c r="G4" s="180"/>
      <c r="H4" s="180"/>
      <c r="I4" s="181"/>
    </row>
    <row r="5" spans="1:9" ht="15.75" thickBot="1" x14ac:dyDescent="0.3">
      <c r="A5" s="182" t="s">
        <v>0</v>
      </c>
      <c r="B5" s="183"/>
      <c r="C5" s="183"/>
      <c r="D5" s="183"/>
      <c r="E5" s="183"/>
      <c r="F5" s="183"/>
      <c r="G5" s="183"/>
      <c r="H5" s="183"/>
      <c r="I5" s="184"/>
    </row>
    <row r="6" spans="1:9" ht="24" customHeight="1" x14ac:dyDescent="0.25">
      <c r="A6" s="179" t="s">
        <v>119</v>
      </c>
      <c r="B6" s="181"/>
      <c r="C6" s="2" t="s">
        <v>120</v>
      </c>
      <c r="D6" s="185" t="s">
        <v>121</v>
      </c>
      <c r="E6" s="185" t="s">
        <v>122</v>
      </c>
      <c r="F6" s="185" t="s">
        <v>123</v>
      </c>
      <c r="G6" s="2" t="s">
        <v>124</v>
      </c>
      <c r="H6" s="185" t="s">
        <v>126</v>
      </c>
      <c r="I6" s="185" t="s">
        <v>127</v>
      </c>
    </row>
    <row r="7" spans="1:9" ht="21.75" customHeight="1" thickBot="1" x14ac:dyDescent="0.3">
      <c r="A7" s="182"/>
      <c r="B7" s="184"/>
      <c r="C7" s="3">
        <v>2017</v>
      </c>
      <c r="D7" s="186"/>
      <c r="E7" s="186"/>
      <c r="F7" s="186"/>
      <c r="G7" s="3" t="s">
        <v>125</v>
      </c>
      <c r="H7" s="186"/>
      <c r="I7" s="186"/>
    </row>
    <row r="8" spans="1:9" x14ac:dyDescent="0.25">
      <c r="A8" s="192"/>
      <c r="B8" s="193"/>
      <c r="C8" s="21"/>
      <c r="D8" s="21"/>
      <c r="E8" s="21"/>
      <c r="F8" s="21"/>
      <c r="G8" s="21"/>
      <c r="H8" s="21"/>
      <c r="I8" s="21"/>
    </row>
    <row r="9" spans="1:9" x14ac:dyDescent="0.25">
      <c r="A9" s="172" t="s">
        <v>128</v>
      </c>
      <c r="B9" s="173"/>
      <c r="C9" s="22">
        <f>+C10+C14</f>
        <v>0</v>
      </c>
      <c r="D9" s="22">
        <f t="shared" ref="D9:I9" si="0">+D10+D14</f>
        <v>0</v>
      </c>
      <c r="E9" s="22">
        <f t="shared" si="0"/>
        <v>0</v>
      </c>
      <c r="F9" s="22">
        <f t="shared" si="0"/>
        <v>0</v>
      </c>
      <c r="G9" s="22">
        <f t="shared" ref="G9:G30" si="1">+C9+D9+E9+F9</f>
        <v>0</v>
      </c>
      <c r="H9" s="22">
        <f t="shared" si="0"/>
        <v>0</v>
      </c>
      <c r="I9" s="22">
        <f t="shared" si="0"/>
        <v>0</v>
      </c>
    </row>
    <row r="10" spans="1:9" x14ac:dyDescent="0.25">
      <c r="A10" s="172" t="s">
        <v>129</v>
      </c>
      <c r="B10" s="173"/>
      <c r="C10" s="22">
        <f>+C11+C12+C13</f>
        <v>0</v>
      </c>
      <c r="D10" s="22">
        <f t="shared" ref="D10:I10" si="2">+D11+D12+D13</f>
        <v>0</v>
      </c>
      <c r="E10" s="22">
        <f t="shared" si="2"/>
        <v>0</v>
      </c>
      <c r="F10" s="22">
        <f t="shared" si="2"/>
        <v>0</v>
      </c>
      <c r="G10" s="22">
        <f t="shared" si="1"/>
        <v>0</v>
      </c>
      <c r="H10" s="22">
        <f t="shared" si="2"/>
        <v>0</v>
      </c>
      <c r="I10" s="22">
        <f t="shared" si="2"/>
        <v>0</v>
      </c>
    </row>
    <row r="11" spans="1:9" x14ac:dyDescent="0.25">
      <c r="A11" s="27"/>
      <c r="B11" s="16" t="s">
        <v>130</v>
      </c>
      <c r="C11" s="20"/>
      <c r="D11" s="20"/>
      <c r="E11" s="20"/>
      <c r="F11" s="20"/>
      <c r="G11" s="24">
        <f t="shared" si="1"/>
        <v>0</v>
      </c>
      <c r="H11" s="20"/>
      <c r="I11" s="20"/>
    </row>
    <row r="12" spans="1:9" x14ac:dyDescent="0.25">
      <c r="A12" s="28"/>
      <c r="B12" s="16" t="s">
        <v>131</v>
      </c>
      <c r="C12" s="23"/>
      <c r="D12" s="23"/>
      <c r="E12" s="23"/>
      <c r="F12" s="23"/>
      <c r="G12" s="24">
        <f t="shared" si="1"/>
        <v>0</v>
      </c>
      <c r="H12" s="23"/>
      <c r="I12" s="23"/>
    </row>
    <row r="13" spans="1:9" x14ac:dyDescent="0.25">
      <c r="A13" s="28"/>
      <c r="B13" s="16" t="s">
        <v>132</v>
      </c>
      <c r="C13" s="23"/>
      <c r="D13" s="23"/>
      <c r="E13" s="23"/>
      <c r="F13" s="23"/>
      <c r="G13" s="24">
        <f t="shared" si="1"/>
        <v>0</v>
      </c>
      <c r="H13" s="23"/>
      <c r="I13" s="23"/>
    </row>
    <row r="14" spans="1:9" x14ac:dyDescent="0.25">
      <c r="A14" s="172" t="s">
        <v>133</v>
      </c>
      <c r="B14" s="173"/>
      <c r="C14" s="22">
        <f>+C15+C16+C17</f>
        <v>0</v>
      </c>
      <c r="D14" s="22">
        <f t="shared" ref="D14:I14" si="3">+D15+D16+D17</f>
        <v>0</v>
      </c>
      <c r="E14" s="22">
        <f t="shared" si="3"/>
        <v>0</v>
      </c>
      <c r="F14" s="22">
        <f t="shared" si="3"/>
        <v>0</v>
      </c>
      <c r="G14" s="22">
        <f t="shared" si="1"/>
        <v>0</v>
      </c>
      <c r="H14" s="22">
        <f t="shared" si="3"/>
        <v>0</v>
      </c>
      <c r="I14" s="22">
        <f t="shared" si="3"/>
        <v>0</v>
      </c>
    </row>
    <row r="15" spans="1:9" x14ac:dyDescent="0.25">
      <c r="A15" s="27"/>
      <c r="B15" s="16" t="s">
        <v>134</v>
      </c>
      <c r="C15" s="20"/>
      <c r="D15" s="20"/>
      <c r="E15" s="20"/>
      <c r="F15" s="20"/>
      <c r="G15" s="24">
        <f t="shared" si="1"/>
        <v>0</v>
      </c>
      <c r="H15" s="20"/>
      <c r="I15" s="20"/>
    </row>
    <row r="16" spans="1:9" x14ac:dyDescent="0.25">
      <c r="A16" s="28"/>
      <c r="B16" s="16" t="s">
        <v>135</v>
      </c>
      <c r="C16" s="23"/>
      <c r="D16" s="23"/>
      <c r="E16" s="23"/>
      <c r="F16" s="23"/>
      <c r="G16" s="24">
        <f t="shared" si="1"/>
        <v>0</v>
      </c>
      <c r="H16" s="23"/>
      <c r="I16" s="23"/>
    </row>
    <row r="17" spans="1:10" x14ac:dyDescent="0.25">
      <c r="A17" s="28"/>
      <c r="B17" s="16" t="s">
        <v>136</v>
      </c>
      <c r="C17" s="23"/>
      <c r="D17" s="23"/>
      <c r="E17" s="23"/>
      <c r="F17" s="23"/>
      <c r="G17" s="24">
        <f t="shared" si="1"/>
        <v>0</v>
      </c>
      <c r="H17" s="23"/>
      <c r="I17" s="23"/>
    </row>
    <row r="18" spans="1:10" x14ac:dyDescent="0.25">
      <c r="A18" s="172" t="s">
        <v>137</v>
      </c>
      <c r="B18" s="173"/>
      <c r="C18" s="22">
        <v>14509654.73</v>
      </c>
      <c r="D18" s="119">
        <v>5007334.0999999996</v>
      </c>
      <c r="E18" s="119">
        <v>3987473.71</v>
      </c>
      <c r="F18" s="119">
        <v>0</v>
      </c>
      <c r="G18" s="119">
        <f>+C18+D18-E18+F18</f>
        <v>15529515.119999997</v>
      </c>
      <c r="H18" s="119"/>
      <c r="I18" s="119"/>
    </row>
    <row r="19" spans="1:10" x14ac:dyDescent="0.25">
      <c r="A19" s="28"/>
      <c r="B19" s="16"/>
      <c r="C19" s="23"/>
      <c r="D19" s="23"/>
      <c r="E19" s="24"/>
      <c r="F19" s="23"/>
      <c r="G19" s="24"/>
      <c r="H19" s="23"/>
      <c r="I19" s="23"/>
    </row>
    <row r="20" spans="1:10" ht="21" customHeight="1" x14ac:dyDescent="0.25">
      <c r="A20" s="172" t="s">
        <v>138</v>
      </c>
      <c r="B20" s="173"/>
      <c r="C20" s="22">
        <f>+C9+C18</f>
        <v>14509654.73</v>
      </c>
      <c r="D20" s="22">
        <f t="shared" ref="D20:I20" si="4">+D9+D18</f>
        <v>5007334.0999999996</v>
      </c>
      <c r="E20" s="22">
        <f t="shared" si="4"/>
        <v>3987473.71</v>
      </c>
      <c r="F20" s="22">
        <f t="shared" si="4"/>
        <v>0</v>
      </c>
      <c r="G20" s="119">
        <f t="shared" ref="G20" si="5">+C20+D20-E20+F20</f>
        <v>15529515.119999997</v>
      </c>
      <c r="H20" s="22">
        <f t="shared" si="4"/>
        <v>0</v>
      </c>
      <c r="I20" s="22">
        <f t="shared" si="4"/>
        <v>0</v>
      </c>
      <c r="J20" s="160">
        <f>+G20-'ANEXO I-F1 ESFD'!E48</f>
        <v>0</v>
      </c>
    </row>
    <row r="21" spans="1:10" x14ac:dyDescent="0.25">
      <c r="A21" s="172"/>
      <c r="B21" s="173"/>
      <c r="C21" s="20"/>
      <c r="D21" s="20"/>
      <c r="E21" s="20"/>
      <c r="F21" s="20"/>
      <c r="G21" s="24">
        <f t="shared" si="1"/>
        <v>0</v>
      </c>
      <c r="H21" s="20"/>
      <c r="I21" s="20"/>
    </row>
    <row r="22" spans="1:10" x14ac:dyDescent="0.25">
      <c r="A22" s="172" t="s">
        <v>146</v>
      </c>
      <c r="B22" s="173"/>
      <c r="C22" s="22">
        <f>SUM(C23:C25)</f>
        <v>0</v>
      </c>
      <c r="D22" s="22">
        <f t="shared" ref="D22:I22" si="6">SUM(D23:D25)</f>
        <v>0</v>
      </c>
      <c r="E22" s="22">
        <f t="shared" si="6"/>
        <v>0</v>
      </c>
      <c r="F22" s="22">
        <f t="shared" si="6"/>
        <v>0</v>
      </c>
      <c r="G22" s="22">
        <f t="shared" si="1"/>
        <v>0</v>
      </c>
      <c r="H22" s="22">
        <f t="shared" si="6"/>
        <v>0</v>
      </c>
      <c r="I22" s="22">
        <f t="shared" si="6"/>
        <v>0</v>
      </c>
    </row>
    <row r="23" spans="1:10" x14ac:dyDescent="0.25">
      <c r="A23" s="174" t="s">
        <v>139</v>
      </c>
      <c r="B23" s="175"/>
      <c r="C23" s="64"/>
      <c r="D23" s="64"/>
      <c r="E23" s="64"/>
      <c r="F23" s="64"/>
      <c r="G23" s="24">
        <f t="shared" si="1"/>
        <v>0</v>
      </c>
      <c r="H23" s="64"/>
      <c r="I23" s="64"/>
    </row>
    <row r="24" spans="1:10" x14ac:dyDescent="0.25">
      <c r="A24" s="174" t="s">
        <v>140</v>
      </c>
      <c r="B24" s="175"/>
      <c r="C24" s="64"/>
      <c r="D24" s="64"/>
      <c r="E24" s="64"/>
      <c r="F24" s="64"/>
      <c r="G24" s="24">
        <f t="shared" si="1"/>
        <v>0</v>
      </c>
      <c r="H24" s="64"/>
      <c r="I24" s="64"/>
    </row>
    <row r="25" spans="1:10" x14ac:dyDescent="0.25">
      <c r="A25" s="174" t="s">
        <v>141</v>
      </c>
      <c r="B25" s="175"/>
      <c r="C25" s="64"/>
      <c r="D25" s="64"/>
      <c r="E25" s="64"/>
      <c r="F25" s="64"/>
      <c r="G25" s="24">
        <f t="shared" si="1"/>
        <v>0</v>
      </c>
      <c r="H25" s="64"/>
      <c r="I25" s="64"/>
    </row>
    <row r="26" spans="1:10" x14ac:dyDescent="0.25">
      <c r="A26" s="190"/>
      <c r="B26" s="191"/>
      <c r="C26" s="64"/>
      <c r="D26" s="64"/>
      <c r="E26" s="64"/>
      <c r="F26" s="64"/>
      <c r="G26" s="24">
        <f t="shared" si="1"/>
        <v>0</v>
      </c>
      <c r="H26" s="64"/>
      <c r="I26" s="64"/>
    </row>
    <row r="27" spans="1:10" ht="23.25" customHeight="1" x14ac:dyDescent="0.25">
      <c r="A27" s="172" t="s">
        <v>142</v>
      </c>
      <c r="B27" s="173"/>
      <c r="C27" s="22">
        <f>SUM(C28:C30)</f>
        <v>0</v>
      </c>
      <c r="D27" s="22">
        <f t="shared" ref="D27:I27" si="7">SUM(D28:D30)</f>
        <v>0</v>
      </c>
      <c r="E27" s="22">
        <f t="shared" si="7"/>
        <v>0</v>
      </c>
      <c r="F27" s="22">
        <f t="shared" si="7"/>
        <v>0</v>
      </c>
      <c r="G27" s="22">
        <f t="shared" si="1"/>
        <v>0</v>
      </c>
      <c r="H27" s="22">
        <f t="shared" si="7"/>
        <v>0</v>
      </c>
      <c r="I27" s="22">
        <f t="shared" si="7"/>
        <v>0</v>
      </c>
    </row>
    <row r="28" spans="1:10" x14ac:dyDescent="0.25">
      <c r="A28" s="174" t="s">
        <v>143</v>
      </c>
      <c r="B28" s="175"/>
      <c r="C28" s="64"/>
      <c r="D28" s="64"/>
      <c r="E28" s="64"/>
      <c r="F28" s="64"/>
      <c r="G28" s="24">
        <f t="shared" si="1"/>
        <v>0</v>
      </c>
      <c r="H28" s="64"/>
      <c r="I28" s="64"/>
    </row>
    <row r="29" spans="1:10" x14ac:dyDescent="0.25">
      <c r="A29" s="174" t="s">
        <v>144</v>
      </c>
      <c r="B29" s="175"/>
      <c r="C29" s="64"/>
      <c r="D29" s="64"/>
      <c r="E29" s="64"/>
      <c r="F29" s="64"/>
      <c r="G29" s="24">
        <f t="shared" si="1"/>
        <v>0</v>
      </c>
      <c r="H29" s="64"/>
      <c r="I29" s="64"/>
    </row>
    <row r="30" spans="1:10" x14ac:dyDescent="0.25">
      <c r="A30" s="174" t="s">
        <v>145</v>
      </c>
      <c r="B30" s="175"/>
      <c r="C30" s="64"/>
      <c r="D30" s="64"/>
      <c r="E30" s="64"/>
      <c r="F30" s="64"/>
      <c r="G30" s="24">
        <f t="shared" si="1"/>
        <v>0</v>
      </c>
      <c r="H30" s="64"/>
      <c r="I30" s="64"/>
    </row>
    <row r="31" spans="1:10" ht="15.75" thickBot="1" x14ac:dyDescent="0.3">
      <c r="A31" s="198"/>
      <c r="B31" s="199"/>
      <c r="C31" s="29"/>
      <c r="D31" s="29"/>
      <c r="E31" s="29"/>
      <c r="F31" s="29"/>
      <c r="G31" s="29"/>
      <c r="H31" s="29"/>
      <c r="I31" s="29"/>
    </row>
    <row r="32" spans="1:10" x14ac:dyDescent="0.25">
      <c r="A32" s="26"/>
      <c r="B32" s="26"/>
      <c r="C32" s="26"/>
      <c r="D32" s="26"/>
      <c r="E32" s="26"/>
      <c r="F32" s="26"/>
      <c r="G32" s="26"/>
      <c r="H32" s="26"/>
      <c r="I32" s="26"/>
    </row>
    <row r="33" spans="1:9" x14ac:dyDescent="0.25">
      <c r="A33" s="26"/>
      <c r="B33" s="26"/>
      <c r="C33" s="26"/>
      <c r="D33" s="26"/>
      <c r="E33" s="26"/>
      <c r="F33" s="26"/>
      <c r="G33" s="26"/>
      <c r="H33" s="26"/>
      <c r="I33" s="26"/>
    </row>
    <row r="34" spans="1:9" ht="15.75" thickBot="1" x14ac:dyDescent="0.3">
      <c r="A34" s="26"/>
      <c r="B34" s="26"/>
      <c r="C34" s="26"/>
      <c r="D34" s="26"/>
      <c r="E34" s="26"/>
      <c r="F34" s="26"/>
      <c r="G34" s="26"/>
      <c r="H34" s="26"/>
      <c r="I34" s="26"/>
    </row>
    <row r="35" spans="1:9" ht="21" customHeight="1" x14ac:dyDescent="0.25">
      <c r="A35" s="26"/>
      <c r="B35" s="194" t="s">
        <v>147</v>
      </c>
      <c r="C35" s="153" t="s">
        <v>148</v>
      </c>
      <c r="D35" s="153" t="s">
        <v>150</v>
      </c>
      <c r="E35" s="153" t="s">
        <v>153</v>
      </c>
      <c r="F35" s="197" t="s">
        <v>155</v>
      </c>
      <c r="G35" s="153" t="s">
        <v>156</v>
      </c>
      <c r="H35" s="26"/>
      <c r="I35" s="26"/>
    </row>
    <row r="36" spans="1:9" x14ac:dyDescent="0.25">
      <c r="A36" s="26"/>
      <c r="B36" s="195"/>
      <c r="C36" s="155" t="s">
        <v>149</v>
      </c>
      <c r="D36" s="155" t="s">
        <v>151</v>
      </c>
      <c r="E36" s="155" t="s">
        <v>154</v>
      </c>
      <c r="F36" s="185"/>
      <c r="G36" s="155" t="s">
        <v>157</v>
      </c>
      <c r="H36" s="26"/>
      <c r="I36" s="26"/>
    </row>
    <row r="37" spans="1:9" ht="15.75" thickBot="1" x14ac:dyDescent="0.3">
      <c r="A37" s="26"/>
      <c r="B37" s="196"/>
      <c r="C37" s="4"/>
      <c r="D37" s="154" t="s">
        <v>152</v>
      </c>
      <c r="E37" s="4">
        <v>1097114.96</v>
      </c>
      <c r="F37" s="186"/>
      <c r="G37" s="4"/>
      <c r="H37" s="26"/>
      <c r="I37" s="26"/>
    </row>
    <row r="38" spans="1:9" x14ac:dyDescent="0.25">
      <c r="A38" s="26"/>
      <c r="B38" s="14" t="s">
        <v>158</v>
      </c>
      <c r="C38" s="22">
        <f>SUM(C39:C41)</f>
        <v>0</v>
      </c>
      <c r="D38" s="22">
        <f t="shared" ref="D38:G38" si="8">SUM(D39:D41)</f>
        <v>0</v>
      </c>
      <c r="E38" s="22">
        <f t="shared" si="8"/>
        <v>0</v>
      </c>
      <c r="F38" s="22">
        <f t="shared" si="8"/>
        <v>0</v>
      </c>
      <c r="G38" s="22">
        <f t="shared" si="8"/>
        <v>0</v>
      </c>
      <c r="H38" s="26"/>
      <c r="I38" s="26"/>
    </row>
    <row r="39" spans="1:9" x14ac:dyDescent="0.25">
      <c r="A39" s="26"/>
      <c r="B39" s="13" t="s">
        <v>159</v>
      </c>
      <c r="C39" s="152"/>
      <c r="D39" s="152"/>
      <c r="E39" s="152"/>
      <c r="F39" s="152"/>
      <c r="G39" s="152"/>
      <c r="H39" s="26"/>
      <c r="I39" s="26"/>
    </row>
    <row r="40" spans="1:9" x14ac:dyDescent="0.25">
      <c r="A40" s="26"/>
      <c r="B40" s="13" t="s">
        <v>160</v>
      </c>
      <c r="C40" s="152"/>
      <c r="D40" s="152"/>
      <c r="E40" s="152"/>
      <c r="F40" s="152"/>
      <c r="G40" s="152"/>
      <c r="H40" s="26"/>
      <c r="I40" s="26"/>
    </row>
    <row r="41" spans="1:9" ht="15.75" thickBot="1" x14ac:dyDescent="0.3">
      <c r="A41" s="26"/>
      <c r="B41" s="17" t="s">
        <v>161</v>
      </c>
      <c r="C41" s="18"/>
      <c r="D41" s="18"/>
      <c r="E41" s="18"/>
      <c r="F41" s="18"/>
      <c r="G41" s="18"/>
      <c r="H41" s="26"/>
      <c r="I41" s="26"/>
    </row>
    <row r="72" spans="5:5" x14ac:dyDescent="0.25">
      <c r="E72">
        <v>641705.64</v>
      </c>
    </row>
    <row r="73" spans="5:5" x14ac:dyDescent="0.25">
      <c r="E73">
        <v>30180111.27</v>
      </c>
    </row>
  </sheetData>
  <mergeCells count="30">
    <mergeCell ref="A26:B26"/>
    <mergeCell ref="A8:B8"/>
    <mergeCell ref="B35:B37"/>
    <mergeCell ref="F35:F37"/>
    <mergeCell ref="A27:B27"/>
    <mergeCell ref="A28:B28"/>
    <mergeCell ref="A29:B29"/>
    <mergeCell ref="A30:B30"/>
    <mergeCell ref="A31:B31"/>
    <mergeCell ref="A9:B9"/>
    <mergeCell ref="A10:B10"/>
    <mergeCell ref="A14:B14"/>
    <mergeCell ref="A18:B18"/>
    <mergeCell ref="A25:B25"/>
    <mergeCell ref="A20:B20"/>
    <mergeCell ref="A21:B21"/>
    <mergeCell ref="A22:B22"/>
    <mergeCell ref="A23:B23"/>
    <mergeCell ref="A24:B24"/>
    <mergeCell ref="A1:I1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A2:I2"/>
  </mergeCells>
  <pageMargins left="0.70866141732283472" right="0.70866141732283472" top="0.74803149606299213" bottom="0.74803149606299213" header="0.31496062992125984" footer="0.31496062992125984"/>
  <pageSetup scale="83" fitToHeight="2" orientation="landscape" r:id="rId1"/>
  <rowBreaks count="1" manualBreakCount="1">
    <brk id="33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view="pageBreakPreview" topLeftCell="A13" zoomScale="85" zoomScaleNormal="100" zoomScaleSheetLayoutView="85" workbookViewId="0">
      <selection activeCell="B65" sqref="B65:C66"/>
    </sheetView>
  </sheetViews>
  <sheetFormatPr baseColWidth="10" defaultRowHeight="15" x14ac:dyDescent="0.25"/>
  <cols>
    <col min="1" max="1" width="34.42578125" customWidth="1"/>
    <col min="2" max="11" width="13.140625" customWidth="1"/>
  </cols>
  <sheetData>
    <row r="1" spans="1:11" x14ac:dyDescent="0.25">
      <c r="A1" s="176" t="s">
        <v>301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</row>
    <row r="2" spans="1:11" x14ac:dyDescent="0.25">
      <c r="A2" s="200" t="s">
        <v>300</v>
      </c>
      <c r="B2" s="201"/>
      <c r="C2" s="201"/>
      <c r="D2" s="201"/>
      <c r="E2" s="201"/>
      <c r="F2" s="201"/>
      <c r="G2" s="201"/>
      <c r="H2" s="201"/>
      <c r="I2" s="201"/>
      <c r="J2" s="201"/>
      <c r="K2" s="202"/>
    </row>
    <row r="3" spans="1:11" x14ac:dyDescent="0.25">
      <c r="A3" s="179" t="s">
        <v>294</v>
      </c>
      <c r="B3" s="180"/>
      <c r="C3" s="180"/>
      <c r="D3" s="180"/>
      <c r="E3" s="180"/>
      <c r="F3" s="180"/>
      <c r="G3" s="180"/>
      <c r="H3" s="180"/>
      <c r="I3" s="180"/>
      <c r="J3" s="180"/>
      <c r="K3" s="181"/>
    </row>
    <row r="4" spans="1:11" x14ac:dyDescent="0.25">
      <c r="A4" s="179" t="s">
        <v>303</v>
      </c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15.75" thickBot="1" x14ac:dyDescent="0.3">
      <c r="A5" s="182" t="s">
        <v>0</v>
      </c>
      <c r="B5" s="183"/>
      <c r="C5" s="183"/>
      <c r="D5" s="183"/>
      <c r="E5" s="183"/>
      <c r="F5" s="183"/>
      <c r="G5" s="183"/>
      <c r="H5" s="183"/>
      <c r="I5" s="183"/>
      <c r="J5" s="183"/>
      <c r="K5" s="184"/>
    </row>
    <row r="6" spans="1:11" ht="102" thickBot="1" x14ac:dyDescent="0.3">
      <c r="A6" s="5" t="s">
        <v>162</v>
      </c>
      <c r="B6" s="3" t="s">
        <v>163</v>
      </c>
      <c r="C6" s="3" t="s">
        <v>164</v>
      </c>
      <c r="D6" s="3" t="s">
        <v>165</v>
      </c>
      <c r="E6" s="3" t="s">
        <v>166</v>
      </c>
      <c r="F6" s="3" t="s">
        <v>167</v>
      </c>
      <c r="G6" s="3" t="s">
        <v>168</v>
      </c>
      <c r="H6" s="3" t="s">
        <v>169</v>
      </c>
      <c r="I6" s="3" t="s">
        <v>297</v>
      </c>
      <c r="J6" s="3" t="s">
        <v>298</v>
      </c>
      <c r="K6" s="3" t="s">
        <v>299</v>
      </c>
    </row>
    <row r="7" spans="1:11" x14ac:dyDescent="0.25">
      <c r="A7" s="19"/>
      <c r="B7" s="159"/>
      <c r="C7" s="159"/>
      <c r="D7" s="159"/>
      <c r="E7" s="159"/>
      <c r="F7" s="25"/>
      <c r="G7" s="25"/>
      <c r="H7" s="25"/>
      <c r="I7" s="25"/>
      <c r="J7" s="25"/>
      <c r="K7" s="25"/>
    </row>
    <row r="8" spans="1:11" ht="22.5" x14ac:dyDescent="0.25">
      <c r="A8" s="14" t="s">
        <v>170</v>
      </c>
      <c r="B8" s="50">
        <f>+B9+B10+B11+B12</f>
        <v>0</v>
      </c>
      <c r="C8" s="50"/>
      <c r="D8" s="50"/>
      <c r="E8" s="50">
        <f t="shared" ref="E8:J8" si="0">+E9+E10+E11+E12</f>
        <v>0</v>
      </c>
      <c r="F8" s="50"/>
      <c r="G8" s="50">
        <f t="shared" si="0"/>
        <v>0</v>
      </c>
      <c r="H8" s="50">
        <f t="shared" si="0"/>
        <v>0</v>
      </c>
      <c r="I8" s="50">
        <f t="shared" si="0"/>
        <v>0</v>
      </c>
      <c r="J8" s="50">
        <f t="shared" si="0"/>
        <v>0</v>
      </c>
      <c r="K8" s="50">
        <f>+E8-J8</f>
        <v>0</v>
      </c>
    </row>
    <row r="9" spans="1:11" x14ac:dyDescent="0.25">
      <c r="A9" s="30" t="s">
        <v>171</v>
      </c>
      <c r="B9" s="21"/>
      <c r="C9" s="21"/>
      <c r="D9" s="21"/>
      <c r="E9" s="21"/>
      <c r="F9" s="21"/>
      <c r="G9" s="21"/>
      <c r="H9" s="21"/>
      <c r="I9" s="21"/>
      <c r="J9" s="21"/>
      <c r="K9" s="63">
        <f t="shared" ref="K9:K20" si="1">+E9-J9</f>
        <v>0</v>
      </c>
    </row>
    <row r="10" spans="1:11" x14ac:dyDescent="0.25">
      <c r="A10" s="30" t="s">
        <v>172</v>
      </c>
      <c r="B10" s="21"/>
      <c r="C10" s="21"/>
      <c r="D10" s="21"/>
      <c r="E10" s="21"/>
      <c r="F10" s="21"/>
      <c r="G10" s="21"/>
      <c r="H10" s="21"/>
      <c r="I10" s="21"/>
      <c r="J10" s="21"/>
      <c r="K10" s="63">
        <f t="shared" si="1"/>
        <v>0</v>
      </c>
    </row>
    <row r="11" spans="1:11" x14ac:dyDescent="0.25">
      <c r="A11" s="30" t="s">
        <v>173</v>
      </c>
      <c r="B11" s="21"/>
      <c r="C11" s="21"/>
      <c r="D11" s="21"/>
      <c r="E11" s="21"/>
      <c r="F11" s="21"/>
      <c r="G11" s="21"/>
      <c r="H11" s="21"/>
      <c r="I11" s="21"/>
      <c r="J11" s="21"/>
      <c r="K11" s="63">
        <f t="shared" si="1"/>
        <v>0</v>
      </c>
    </row>
    <row r="12" spans="1:11" x14ac:dyDescent="0.25">
      <c r="A12" s="30" t="s">
        <v>174</v>
      </c>
      <c r="B12" s="21"/>
      <c r="C12" s="21"/>
      <c r="D12" s="21"/>
      <c r="E12" s="21"/>
      <c r="F12" s="21"/>
      <c r="G12" s="21"/>
      <c r="H12" s="21"/>
      <c r="I12" s="21"/>
      <c r="J12" s="21"/>
      <c r="K12" s="63">
        <f t="shared" si="1"/>
        <v>0</v>
      </c>
    </row>
    <row r="13" spans="1:11" x14ac:dyDescent="0.25">
      <c r="A13" s="15"/>
      <c r="B13" s="21"/>
      <c r="C13" s="21"/>
      <c r="D13" s="21"/>
      <c r="E13" s="21"/>
      <c r="F13" s="21"/>
      <c r="G13" s="21"/>
      <c r="H13" s="21"/>
      <c r="I13" s="21"/>
      <c r="J13" s="21"/>
      <c r="K13" s="63">
        <f t="shared" si="1"/>
        <v>0</v>
      </c>
    </row>
    <row r="14" spans="1:11" x14ac:dyDescent="0.25">
      <c r="A14" s="14" t="s">
        <v>175</v>
      </c>
      <c r="B14" s="50">
        <f>+B15+B16+B17+B18</f>
        <v>0</v>
      </c>
      <c r="C14" s="50"/>
      <c r="D14" s="50"/>
      <c r="E14" s="50">
        <f t="shared" ref="E14:J14" si="2">+E15+E16+E17+E18</f>
        <v>0</v>
      </c>
      <c r="F14" s="50"/>
      <c r="G14" s="50">
        <f t="shared" si="2"/>
        <v>0</v>
      </c>
      <c r="H14" s="50">
        <f t="shared" si="2"/>
        <v>0</v>
      </c>
      <c r="I14" s="50">
        <f t="shared" si="2"/>
        <v>0</v>
      </c>
      <c r="J14" s="50">
        <f t="shared" si="2"/>
        <v>0</v>
      </c>
      <c r="K14" s="50">
        <f t="shared" si="1"/>
        <v>0</v>
      </c>
    </row>
    <row r="15" spans="1:11" x14ac:dyDescent="0.25">
      <c r="A15" s="30" t="s">
        <v>176</v>
      </c>
      <c r="B15" s="21"/>
      <c r="C15" s="21"/>
      <c r="D15" s="21"/>
      <c r="E15" s="21"/>
      <c r="F15" s="21"/>
      <c r="G15" s="21"/>
      <c r="H15" s="21"/>
      <c r="I15" s="21"/>
      <c r="J15" s="21"/>
      <c r="K15" s="63">
        <f t="shared" si="1"/>
        <v>0</v>
      </c>
    </row>
    <row r="16" spans="1:11" x14ac:dyDescent="0.25">
      <c r="A16" s="30" t="s">
        <v>177</v>
      </c>
      <c r="B16" s="21"/>
      <c r="C16" s="21"/>
      <c r="D16" s="21"/>
      <c r="E16" s="21"/>
      <c r="F16" s="21"/>
      <c r="G16" s="21"/>
      <c r="H16" s="21"/>
      <c r="I16" s="21"/>
      <c r="J16" s="21"/>
      <c r="K16" s="63">
        <f t="shared" si="1"/>
        <v>0</v>
      </c>
    </row>
    <row r="17" spans="1:11" x14ac:dyDescent="0.25">
      <c r="A17" s="30" t="s">
        <v>178</v>
      </c>
      <c r="B17" s="21"/>
      <c r="C17" s="21"/>
      <c r="D17" s="21"/>
      <c r="E17" s="21"/>
      <c r="F17" s="21"/>
      <c r="G17" s="21"/>
      <c r="H17" s="21"/>
      <c r="I17" s="21"/>
      <c r="J17" s="21"/>
      <c r="K17" s="63">
        <f t="shared" si="1"/>
        <v>0</v>
      </c>
    </row>
    <row r="18" spans="1:11" x14ac:dyDescent="0.25">
      <c r="A18" s="30" t="s">
        <v>179</v>
      </c>
      <c r="B18" s="21"/>
      <c r="C18" s="21"/>
      <c r="D18" s="21"/>
      <c r="E18" s="21"/>
      <c r="F18" s="21"/>
      <c r="G18" s="21"/>
      <c r="H18" s="21"/>
      <c r="I18" s="21"/>
      <c r="J18" s="21"/>
      <c r="K18" s="63">
        <f t="shared" si="1"/>
        <v>0</v>
      </c>
    </row>
    <row r="19" spans="1:11" x14ac:dyDescent="0.25">
      <c r="A19" s="15"/>
      <c r="B19" s="21"/>
      <c r="C19" s="21"/>
      <c r="D19" s="21"/>
      <c r="E19" s="21"/>
      <c r="F19" s="21"/>
      <c r="G19" s="21"/>
      <c r="H19" s="21"/>
      <c r="I19" s="21"/>
      <c r="J19" s="21"/>
      <c r="K19" s="63">
        <f t="shared" si="1"/>
        <v>0</v>
      </c>
    </row>
    <row r="20" spans="1:11" ht="22.5" x14ac:dyDescent="0.25">
      <c r="A20" s="14" t="s">
        <v>180</v>
      </c>
      <c r="B20" s="50">
        <f>+B8+B14</f>
        <v>0</v>
      </c>
      <c r="C20" s="50"/>
      <c r="D20" s="50"/>
      <c r="E20" s="50">
        <f t="shared" ref="E20:J20" si="3">+E8+E14</f>
        <v>0</v>
      </c>
      <c r="F20" s="50"/>
      <c r="G20" s="50">
        <f t="shared" si="3"/>
        <v>0</v>
      </c>
      <c r="H20" s="50">
        <f t="shared" si="3"/>
        <v>0</v>
      </c>
      <c r="I20" s="50">
        <f t="shared" si="3"/>
        <v>0</v>
      </c>
      <c r="J20" s="50">
        <f t="shared" si="3"/>
        <v>0</v>
      </c>
      <c r="K20" s="50">
        <f t="shared" si="1"/>
        <v>0</v>
      </c>
    </row>
    <row r="21" spans="1:11" ht="15.75" thickBot="1" x14ac:dyDescent="0.3">
      <c r="A21" s="17"/>
      <c r="B21" s="31"/>
      <c r="C21" s="31"/>
      <c r="D21" s="31"/>
      <c r="E21" s="31"/>
      <c r="F21" s="31"/>
      <c r="G21" s="31"/>
      <c r="H21" s="31"/>
      <c r="I21" s="31"/>
      <c r="J21" s="31"/>
      <c r="K21" s="31"/>
    </row>
    <row r="37" spans="5:5" x14ac:dyDescent="0.25">
      <c r="E37">
        <v>1097114.96</v>
      </c>
    </row>
    <row r="42" spans="5:5" x14ac:dyDescent="0.25">
      <c r="E42">
        <v>808057.45</v>
      </c>
    </row>
    <row r="72" spans="5:5" x14ac:dyDescent="0.25">
      <c r="E72">
        <v>641705.64</v>
      </c>
    </row>
    <row r="73" spans="5:5" x14ac:dyDescent="0.25">
      <c r="E73">
        <v>30180111.27</v>
      </c>
    </row>
  </sheetData>
  <mergeCells count="5">
    <mergeCell ref="A1:K1"/>
    <mergeCell ref="A3:K3"/>
    <mergeCell ref="A4:K4"/>
    <mergeCell ref="A5:K5"/>
    <mergeCell ref="A2:K2"/>
  </mergeCells>
  <pageMargins left="1.3779527559055118" right="0.98425196850393704" top="0.98425196850393704" bottom="0.98425196850393704" header="0.51181102362204722" footer="0.51181102362204722"/>
  <pageSetup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view="pageBreakPreview" topLeftCell="A31" zoomScale="85" zoomScaleNormal="100" zoomScaleSheetLayoutView="85" workbookViewId="0">
      <selection activeCell="B65" sqref="B65:C66"/>
    </sheetView>
  </sheetViews>
  <sheetFormatPr baseColWidth="10" defaultRowHeight="15" x14ac:dyDescent="0.25"/>
  <cols>
    <col min="1" max="1" width="1.140625" customWidth="1"/>
    <col min="2" max="2" width="74.28515625" bestFit="1" customWidth="1"/>
    <col min="3" max="3" width="19.28515625" bestFit="1" customWidth="1"/>
    <col min="4" max="5" width="13.42578125" bestFit="1" customWidth="1"/>
    <col min="6" max="6" width="4.85546875" customWidth="1"/>
  </cols>
  <sheetData>
    <row r="1" spans="1:5" x14ac:dyDescent="0.25">
      <c r="A1" s="176" t="s">
        <v>301</v>
      </c>
      <c r="B1" s="177"/>
      <c r="C1" s="177"/>
      <c r="D1" s="177"/>
      <c r="E1" s="178"/>
    </row>
    <row r="2" spans="1:5" x14ac:dyDescent="0.25">
      <c r="A2" s="134"/>
      <c r="B2" s="201" t="s">
        <v>300</v>
      </c>
      <c r="C2" s="201"/>
      <c r="D2" s="201"/>
      <c r="E2" s="202"/>
    </row>
    <row r="3" spans="1:5" x14ac:dyDescent="0.25">
      <c r="A3" s="200" t="s">
        <v>295</v>
      </c>
      <c r="B3" s="201"/>
      <c r="C3" s="201"/>
      <c r="D3" s="201"/>
      <c r="E3" s="202"/>
    </row>
    <row r="4" spans="1:5" x14ac:dyDescent="0.25">
      <c r="A4" s="200" t="s">
        <v>303</v>
      </c>
      <c r="B4" s="201"/>
      <c r="C4" s="201"/>
      <c r="D4" s="201"/>
      <c r="E4" s="202"/>
    </row>
    <row r="5" spans="1:5" ht="15.75" thickBot="1" x14ac:dyDescent="0.3">
      <c r="A5" s="205" t="s">
        <v>0</v>
      </c>
      <c r="B5" s="206"/>
      <c r="C5" s="206"/>
      <c r="D5" s="206"/>
      <c r="E5" s="207"/>
    </row>
    <row r="6" spans="1:5" ht="3.75" customHeight="1" thickBot="1" x14ac:dyDescent="0.3">
      <c r="A6" s="146"/>
      <c r="B6" s="6"/>
      <c r="C6" s="6"/>
      <c r="D6" s="6"/>
      <c r="E6" s="147"/>
    </row>
    <row r="7" spans="1:5" x14ac:dyDescent="0.25">
      <c r="A7" s="208" t="s">
        <v>1</v>
      </c>
      <c r="B7" s="209"/>
      <c r="C7" s="145">
        <v>2018</v>
      </c>
      <c r="D7" s="197" t="s">
        <v>183</v>
      </c>
      <c r="E7" s="145">
        <v>2018</v>
      </c>
    </row>
    <row r="8" spans="1:5" ht="25.5" customHeight="1" thickBot="1" x14ac:dyDescent="0.3">
      <c r="A8" s="210"/>
      <c r="B8" s="211"/>
      <c r="C8" s="132" t="s">
        <v>182</v>
      </c>
      <c r="D8" s="186"/>
      <c r="E8" s="132" t="s">
        <v>185</v>
      </c>
    </row>
    <row r="9" spans="1:5" x14ac:dyDescent="0.25">
      <c r="A9" s="85"/>
      <c r="B9" s="86"/>
      <c r="C9" s="86"/>
      <c r="D9" s="86"/>
      <c r="E9" s="86"/>
    </row>
    <row r="10" spans="1:5" x14ac:dyDescent="0.25">
      <c r="A10" s="136"/>
      <c r="B10" s="33" t="s">
        <v>186</v>
      </c>
      <c r="C10" s="55">
        <f>+C11+C12+C13</f>
        <v>12617407.34</v>
      </c>
      <c r="D10" s="55">
        <f t="shared" ref="D10:E10" si="0">+D11+D12+D13</f>
        <v>8617407.3399999999</v>
      </c>
      <c r="E10" s="55">
        <f t="shared" si="0"/>
        <v>8617407.3399999999</v>
      </c>
    </row>
    <row r="11" spans="1:5" x14ac:dyDescent="0.25">
      <c r="A11" s="136"/>
      <c r="B11" s="34" t="s">
        <v>187</v>
      </c>
      <c r="C11" s="56">
        <v>12617407.34</v>
      </c>
      <c r="D11" s="56">
        <v>8617407.3399999999</v>
      </c>
      <c r="E11" s="56">
        <v>8617407.3399999999</v>
      </c>
    </row>
    <row r="12" spans="1:5" x14ac:dyDescent="0.25">
      <c r="A12" s="136"/>
      <c r="B12" s="34" t="s">
        <v>188</v>
      </c>
      <c r="C12" s="56"/>
      <c r="D12" s="56"/>
      <c r="E12" s="56"/>
    </row>
    <row r="13" spans="1:5" x14ac:dyDescent="0.25">
      <c r="A13" s="136"/>
      <c r="B13" s="34" t="s">
        <v>189</v>
      </c>
      <c r="C13" s="56"/>
      <c r="D13" s="56"/>
      <c r="E13" s="56"/>
    </row>
    <row r="14" spans="1:5" x14ac:dyDescent="0.25">
      <c r="A14" s="137"/>
      <c r="B14" s="33"/>
      <c r="C14" s="56"/>
      <c r="D14" s="56"/>
      <c r="E14" s="56"/>
    </row>
    <row r="15" spans="1:5" x14ac:dyDescent="0.25">
      <c r="A15" s="137"/>
      <c r="B15" s="33" t="s">
        <v>205</v>
      </c>
      <c r="C15" s="55">
        <f>+C16+C17</f>
        <v>17235386.996360656</v>
      </c>
      <c r="D15" s="55">
        <f t="shared" ref="D15:E15" si="1">+D16+D17</f>
        <v>8291793.4100000011</v>
      </c>
      <c r="E15" s="55">
        <f t="shared" si="1"/>
        <v>8291793.4100000011</v>
      </c>
    </row>
    <row r="16" spans="1:5" x14ac:dyDescent="0.25">
      <c r="A16" s="136"/>
      <c r="B16" s="34" t="s">
        <v>190</v>
      </c>
      <c r="C16" s="56">
        <v>17235386.996360656</v>
      </c>
      <c r="D16" s="56">
        <v>8291793.4100000011</v>
      </c>
      <c r="E16" s="56">
        <v>8291793.4100000011</v>
      </c>
    </row>
    <row r="17" spans="1:5" x14ac:dyDescent="0.25">
      <c r="A17" s="136"/>
      <c r="B17" s="34" t="s">
        <v>191</v>
      </c>
      <c r="C17" s="56"/>
      <c r="D17" s="56"/>
      <c r="E17" s="56"/>
    </row>
    <row r="18" spans="1:5" x14ac:dyDescent="0.25">
      <c r="A18" s="136"/>
      <c r="B18" s="32"/>
      <c r="C18" s="56"/>
      <c r="D18" s="56"/>
      <c r="E18" s="56"/>
    </row>
    <row r="19" spans="1:5" x14ac:dyDescent="0.25">
      <c r="A19" s="7"/>
      <c r="B19" s="8" t="s">
        <v>192</v>
      </c>
      <c r="C19" s="55">
        <f>+C20+C21</f>
        <v>0</v>
      </c>
      <c r="D19" s="55">
        <f>+D20+D21</f>
        <v>0</v>
      </c>
      <c r="E19" s="55">
        <v>0</v>
      </c>
    </row>
    <row r="20" spans="1:5" x14ac:dyDescent="0.25">
      <c r="A20" s="136"/>
      <c r="B20" s="34" t="s">
        <v>193</v>
      </c>
      <c r="C20" s="56"/>
      <c r="D20" s="56"/>
      <c r="E20" s="56"/>
    </row>
    <row r="21" spans="1:5" x14ac:dyDescent="0.25">
      <c r="A21" s="136"/>
      <c r="B21" s="34" t="s">
        <v>194</v>
      </c>
      <c r="C21" s="56"/>
      <c r="D21" s="56"/>
      <c r="E21" s="56"/>
    </row>
    <row r="22" spans="1:5" x14ac:dyDescent="0.25">
      <c r="A22" s="136"/>
      <c r="B22" s="32"/>
      <c r="C22" s="56"/>
      <c r="D22" s="56"/>
      <c r="E22" s="56"/>
    </row>
    <row r="23" spans="1:5" x14ac:dyDescent="0.25">
      <c r="A23" s="212"/>
      <c r="B23" s="33" t="s">
        <v>195</v>
      </c>
      <c r="C23" s="57">
        <f>+C10-C15+C19</f>
        <v>-4617979.656360656</v>
      </c>
      <c r="D23" s="57">
        <f t="shared" ref="D23:E23" si="2">+D10-D15+D19</f>
        <v>325613.92999999877</v>
      </c>
      <c r="E23" s="57">
        <f t="shared" si="2"/>
        <v>325613.92999999877</v>
      </c>
    </row>
    <row r="24" spans="1:5" x14ac:dyDescent="0.25">
      <c r="A24" s="212"/>
      <c r="B24" s="33"/>
      <c r="C24" s="58"/>
      <c r="D24" s="58"/>
      <c r="E24" s="58"/>
    </row>
    <row r="25" spans="1:5" x14ac:dyDescent="0.25">
      <c r="A25" s="212"/>
      <c r="B25" s="33" t="s">
        <v>196</v>
      </c>
      <c r="C25" s="57">
        <f>+C23-C13</f>
        <v>-4617979.656360656</v>
      </c>
      <c r="D25" s="57">
        <f t="shared" ref="D25:E25" si="3">+D23-D13</f>
        <v>325613.92999999877</v>
      </c>
      <c r="E25" s="57">
        <f t="shared" si="3"/>
        <v>325613.92999999877</v>
      </c>
    </row>
    <row r="26" spans="1:5" x14ac:dyDescent="0.25">
      <c r="A26" s="212"/>
      <c r="B26" s="33"/>
      <c r="C26" s="58"/>
      <c r="D26" s="58"/>
      <c r="E26" s="58"/>
    </row>
    <row r="27" spans="1:5" ht="22.5" x14ac:dyDescent="0.25">
      <c r="A27" s="136"/>
      <c r="B27" s="33" t="s">
        <v>197</v>
      </c>
      <c r="C27" s="55">
        <f>+C25-C19</f>
        <v>-4617979.656360656</v>
      </c>
      <c r="D27" s="55">
        <f t="shared" ref="D27:E27" si="4">+D25-D19</f>
        <v>325613.92999999877</v>
      </c>
      <c r="E27" s="55">
        <f t="shared" si="4"/>
        <v>325613.92999999877</v>
      </c>
    </row>
    <row r="28" spans="1:5" ht="15.75" thickBot="1" x14ac:dyDescent="0.3">
      <c r="A28" s="35"/>
      <c r="B28" s="36"/>
      <c r="C28" s="37"/>
      <c r="D28" s="37"/>
      <c r="E28" s="37"/>
    </row>
    <row r="29" spans="1:5" ht="4.5" customHeight="1" thickBot="1" x14ac:dyDescent="0.3">
      <c r="A29" s="213"/>
      <c r="B29" s="214"/>
      <c r="C29" s="214"/>
      <c r="D29" s="214"/>
      <c r="E29" s="215"/>
    </row>
    <row r="30" spans="1:5" ht="15.75" thickBot="1" x14ac:dyDescent="0.3">
      <c r="A30" s="203" t="s">
        <v>198</v>
      </c>
      <c r="B30" s="204"/>
      <c r="C30" s="131" t="s">
        <v>199</v>
      </c>
      <c r="D30" s="131" t="s">
        <v>183</v>
      </c>
      <c r="E30" s="131" t="s">
        <v>200</v>
      </c>
    </row>
    <row r="31" spans="1:5" x14ac:dyDescent="0.25">
      <c r="A31" s="136"/>
      <c r="B31" s="32"/>
      <c r="C31" s="32"/>
      <c r="D31" s="32"/>
      <c r="E31" s="32"/>
    </row>
    <row r="32" spans="1:5" x14ac:dyDescent="0.25">
      <c r="A32" s="216"/>
      <c r="B32" s="33" t="s">
        <v>201</v>
      </c>
      <c r="C32" s="57">
        <f>+C33+C34</f>
        <v>0</v>
      </c>
      <c r="D32" s="57">
        <f t="shared" ref="D32:E32" si="5">+D33+D34</f>
        <v>0</v>
      </c>
      <c r="E32" s="57">
        <f t="shared" si="5"/>
        <v>0</v>
      </c>
    </row>
    <row r="33" spans="1:5" x14ac:dyDescent="0.25">
      <c r="A33" s="216"/>
      <c r="B33" s="34" t="s">
        <v>202</v>
      </c>
      <c r="C33" s="58"/>
      <c r="D33" s="58"/>
      <c r="E33" s="58"/>
    </row>
    <row r="34" spans="1:5" x14ac:dyDescent="0.25">
      <c r="A34" s="216"/>
      <c r="B34" s="34" t="s">
        <v>203</v>
      </c>
      <c r="C34" s="58"/>
      <c r="D34" s="58"/>
      <c r="E34" s="58"/>
    </row>
    <row r="35" spans="1:5" x14ac:dyDescent="0.25">
      <c r="A35" s="137"/>
      <c r="B35" s="33"/>
      <c r="C35" s="56"/>
      <c r="D35" s="56"/>
      <c r="E35" s="56"/>
    </row>
    <row r="36" spans="1:5" x14ac:dyDescent="0.25">
      <c r="A36" s="137"/>
      <c r="B36" s="33" t="s">
        <v>204</v>
      </c>
      <c r="C36" s="55">
        <f>+C27+C32</f>
        <v>-4617979.656360656</v>
      </c>
      <c r="D36" s="55">
        <f t="shared" ref="D36:E36" si="6">+D27+D32</f>
        <v>325613.92999999877</v>
      </c>
      <c r="E36" s="55">
        <f t="shared" si="6"/>
        <v>325613.92999999877</v>
      </c>
    </row>
    <row r="37" spans="1:5" ht="15.75" thickBot="1" x14ac:dyDescent="0.3">
      <c r="A37" s="38"/>
      <c r="B37" s="36"/>
      <c r="C37" s="36"/>
      <c r="D37" s="36"/>
      <c r="E37" s="36"/>
    </row>
    <row r="38" spans="1:5" ht="3" customHeight="1" thickBot="1" x14ac:dyDescent="0.3">
      <c r="A38" s="87"/>
      <c r="B38" s="74"/>
      <c r="C38" s="74"/>
      <c r="D38" s="74"/>
      <c r="E38" s="88"/>
    </row>
    <row r="39" spans="1:5" x14ac:dyDescent="0.25">
      <c r="A39" s="208" t="s">
        <v>198</v>
      </c>
      <c r="B39" s="209"/>
      <c r="C39" s="197" t="s">
        <v>206</v>
      </c>
      <c r="D39" s="194" t="s">
        <v>183</v>
      </c>
      <c r="E39" s="133" t="s">
        <v>184</v>
      </c>
    </row>
    <row r="40" spans="1:5" ht="15.75" thickBot="1" x14ac:dyDescent="0.3">
      <c r="A40" s="210"/>
      <c r="B40" s="211"/>
      <c r="C40" s="186"/>
      <c r="D40" s="196"/>
      <c r="E40" s="135" t="s">
        <v>200</v>
      </c>
    </row>
    <row r="41" spans="1:5" x14ac:dyDescent="0.25">
      <c r="A41" s="138"/>
      <c r="B41" s="40"/>
      <c r="C41" s="40"/>
      <c r="D41" s="40"/>
      <c r="E41" s="40"/>
    </row>
    <row r="42" spans="1:5" x14ac:dyDescent="0.25">
      <c r="A42" s="140"/>
      <c r="B42" s="142" t="s">
        <v>207</v>
      </c>
      <c r="C42" s="59">
        <f>+C43+C44</f>
        <v>0</v>
      </c>
      <c r="D42" s="59">
        <f t="shared" ref="D42" si="7">+D43+D44</f>
        <v>0</v>
      </c>
      <c r="E42" s="59">
        <v>0</v>
      </c>
    </row>
    <row r="43" spans="1:5" x14ac:dyDescent="0.25">
      <c r="A43" s="217"/>
      <c r="B43" s="41" t="s">
        <v>208</v>
      </c>
      <c r="C43" s="139"/>
      <c r="D43" s="218"/>
      <c r="E43" s="139"/>
    </row>
    <row r="44" spans="1:5" x14ac:dyDescent="0.25">
      <c r="A44" s="217"/>
      <c r="B44" s="41" t="s">
        <v>209</v>
      </c>
      <c r="C44" s="139"/>
      <c r="D44" s="218"/>
      <c r="E44" s="139"/>
    </row>
    <row r="45" spans="1:5" x14ac:dyDescent="0.25">
      <c r="A45" s="219"/>
      <c r="B45" s="142" t="s">
        <v>210</v>
      </c>
      <c r="C45" s="143">
        <f>+C46+C47</f>
        <v>0</v>
      </c>
      <c r="D45" s="143">
        <f t="shared" ref="D45:E45" si="8">+D46+D47</f>
        <v>0</v>
      </c>
      <c r="E45" s="143">
        <f t="shared" si="8"/>
        <v>0</v>
      </c>
    </row>
    <row r="46" spans="1:5" x14ac:dyDescent="0.25">
      <c r="A46" s="219"/>
      <c r="B46" s="41" t="s">
        <v>211</v>
      </c>
      <c r="C46" s="139"/>
      <c r="D46" s="139"/>
      <c r="E46" s="139"/>
    </row>
    <row r="47" spans="1:5" x14ac:dyDescent="0.25">
      <c r="A47" s="219"/>
      <c r="B47" s="41" t="s">
        <v>212</v>
      </c>
      <c r="C47" s="139"/>
      <c r="D47" s="139"/>
      <c r="E47" s="139"/>
    </row>
    <row r="48" spans="1:5" x14ac:dyDescent="0.25">
      <c r="A48" s="140"/>
      <c r="B48" s="142"/>
      <c r="C48" s="62"/>
      <c r="D48" s="62"/>
      <c r="E48" s="62"/>
    </row>
    <row r="49" spans="1:5" x14ac:dyDescent="0.25">
      <c r="A49" s="219"/>
      <c r="B49" s="225" t="s">
        <v>213</v>
      </c>
      <c r="C49" s="227">
        <f>+C42-C45</f>
        <v>0</v>
      </c>
      <c r="D49" s="227">
        <f t="shared" ref="D49:E49" si="9">+D42-D45</f>
        <v>0</v>
      </c>
      <c r="E49" s="227">
        <f t="shared" si="9"/>
        <v>0</v>
      </c>
    </row>
    <row r="50" spans="1:5" ht="15.75" thickBot="1" x14ac:dyDescent="0.3">
      <c r="A50" s="224"/>
      <c r="B50" s="226"/>
      <c r="C50" s="228"/>
      <c r="D50" s="228"/>
      <c r="E50" s="228"/>
    </row>
    <row r="51" spans="1:5" ht="4.5" customHeight="1" thickBot="1" x14ac:dyDescent="0.3">
      <c r="A51" s="87"/>
      <c r="B51" s="74"/>
      <c r="C51" s="74"/>
      <c r="D51" s="74"/>
      <c r="E51" s="88"/>
    </row>
    <row r="52" spans="1:5" x14ac:dyDescent="0.25">
      <c r="A52" s="208" t="s">
        <v>198</v>
      </c>
      <c r="B52" s="209"/>
      <c r="C52" s="133" t="s">
        <v>181</v>
      </c>
      <c r="D52" s="194" t="s">
        <v>183</v>
      </c>
      <c r="E52" s="133" t="s">
        <v>184</v>
      </c>
    </row>
    <row r="53" spans="1:5" ht="15.75" thickBot="1" x14ac:dyDescent="0.3">
      <c r="A53" s="210"/>
      <c r="B53" s="211"/>
      <c r="C53" s="135" t="s">
        <v>199</v>
      </c>
      <c r="D53" s="196"/>
      <c r="E53" s="135" t="s">
        <v>200</v>
      </c>
    </row>
    <row r="54" spans="1:5" x14ac:dyDescent="0.25">
      <c r="A54" s="220"/>
      <c r="B54" s="221"/>
      <c r="C54" s="40"/>
      <c r="D54" s="40"/>
      <c r="E54" s="40"/>
    </row>
    <row r="55" spans="1:5" x14ac:dyDescent="0.25">
      <c r="A55" s="217"/>
      <c r="B55" s="222" t="s">
        <v>214</v>
      </c>
      <c r="C55" s="218">
        <f>+C11</f>
        <v>12617407.34</v>
      </c>
      <c r="D55" s="218">
        <f t="shared" ref="D55:E55" si="10">+D11</f>
        <v>8617407.3399999999</v>
      </c>
      <c r="E55" s="218">
        <f t="shared" si="10"/>
        <v>8617407.3399999999</v>
      </c>
    </row>
    <row r="56" spans="1:5" x14ac:dyDescent="0.25">
      <c r="A56" s="217"/>
      <c r="B56" s="222"/>
      <c r="C56" s="223"/>
      <c r="D56" s="223"/>
      <c r="E56" s="223"/>
    </row>
    <row r="57" spans="1:5" x14ac:dyDescent="0.25">
      <c r="A57" s="217"/>
      <c r="B57" s="130" t="s">
        <v>215</v>
      </c>
      <c r="C57" s="139">
        <f>+C58-C59</f>
        <v>0</v>
      </c>
      <c r="D57" s="139">
        <f t="shared" ref="D57:E57" si="11">+D58-D59</f>
        <v>0</v>
      </c>
      <c r="E57" s="139">
        <f t="shared" si="11"/>
        <v>0</v>
      </c>
    </row>
    <row r="58" spans="1:5" x14ac:dyDescent="0.25">
      <c r="A58" s="217"/>
      <c r="B58" s="41" t="s">
        <v>208</v>
      </c>
      <c r="C58" s="139"/>
      <c r="D58" s="139"/>
      <c r="E58" s="139"/>
    </row>
    <row r="59" spans="1:5" x14ac:dyDescent="0.25">
      <c r="A59" s="217"/>
      <c r="B59" s="41" t="s">
        <v>211</v>
      </c>
      <c r="C59" s="139"/>
      <c r="D59" s="139"/>
      <c r="E59" s="139"/>
    </row>
    <row r="60" spans="1:5" ht="15.75" thickBot="1" x14ac:dyDescent="0.3">
      <c r="A60" s="229"/>
      <c r="B60" s="45"/>
      <c r="C60" s="89"/>
      <c r="D60" s="89"/>
      <c r="E60" s="89"/>
    </row>
    <row r="61" spans="1:5" x14ac:dyDescent="0.25">
      <c r="A61" s="138"/>
      <c r="B61" s="141" t="s">
        <v>190</v>
      </c>
      <c r="C61" s="62">
        <f>+C16</f>
        <v>17235386.996360656</v>
      </c>
      <c r="D61" s="62">
        <f t="shared" ref="D61:E61" si="12">+D16</f>
        <v>8291793.4100000011</v>
      </c>
      <c r="E61" s="62">
        <f t="shared" si="12"/>
        <v>8291793.4100000011</v>
      </c>
    </row>
    <row r="62" spans="1:5" x14ac:dyDescent="0.25">
      <c r="A62" s="138"/>
      <c r="B62" s="141"/>
      <c r="C62" s="62"/>
      <c r="D62" s="62"/>
      <c r="E62" s="62"/>
    </row>
    <row r="63" spans="1:5" ht="15.75" thickBot="1" x14ac:dyDescent="0.3">
      <c r="A63" s="144"/>
      <c r="B63" s="148" t="s">
        <v>193</v>
      </c>
      <c r="C63" s="149"/>
      <c r="D63" s="150"/>
      <c r="E63" s="150"/>
    </row>
    <row r="64" spans="1:5" x14ac:dyDescent="0.25">
      <c r="A64" s="39"/>
      <c r="B64" s="42"/>
      <c r="C64" s="62"/>
      <c r="D64" s="62"/>
      <c r="E64" s="62"/>
    </row>
    <row r="65" spans="1:5" x14ac:dyDescent="0.25">
      <c r="A65" s="219"/>
      <c r="B65" s="43" t="s">
        <v>216</v>
      </c>
      <c r="C65" s="61">
        <f>+C55+C57-C61+C63</f>
        <v>-4617979.656360656</v>
      </c>
      <c r="D65" s="61">
        <f t="shared" ref="D65:E65" si="13">+D55+D57-D61+D63</f>
        <v>325613.92999999877</v>
      </c>
      <c r="E65" s="61">
        <f t="shared" si="13"/>
        <v>325613.92999999877</v>
      </c>
    </row>
    <row r="66" spans="1:5" x14ac:dyDescent="0.25">
      <c r="A66" s="219"/>
      <c r="B66" s="44"/>
      <c r="C66" s="61"/>
      <c r="D66" s="61"/>
      <c r="E66" s="61"/>
    </row>
    <row r="67" spans="1:5" ht="22.5" x14ac:dyDescent="0.25">
      <c r="A67" s="219"/>
      <c r="B67" s="43" t="s">
        <v>217</v>
      </c>
      <c r="C67" s="61">
        <f>+C65-C57</f>
        <v>-4617979.656360656</v>
      </c>
      <c r="D67" s="61">
        <f t="shared" ref="D67:E67" si="14">+D65-D57</f>
        <v>325613.92999999877</v>
      </c>
      <c r="E67" s="61">
        <f t="shared" si="14"/>
        <v>325613.92999999877</v>
      </c>
    </row>
    <row r="68" spans="1:5" ht="15.75" thickBot="1" x14ac:dyDescent="0.3">
      <c r="A68" s="224"/>
      <c r="B68" s="45"/>
      <c r="C68" s="49"/>
      <c r="D68" s="49"/>
      <c r="E68" s="49"/>
    </row>
    <row r="69" spans="1:5" ht="4.5" customHeight="1" thickBot="1" x14ac:dyDescent="0.3"/>
    <row r="70" spans="1:5" x14ac:dyDescent="0.25">
      <c r="A70" s="208" t="s">
        <v>198</v>
      </c>
      <c r="B70" s="209"/>
      <c r="C70" s="197" t="s">
        <v>206</v>
      </c>
      <c r="D70" s="194" t="s">
        <v>183</v>
      </c>
      <c r="E70" s="9" t="s">
        <v>184</v>
      </c>
    </row>
    <row r="71" spans="1:5" ht="15.75" thickBot="1" x14ac:dyDescent="0.3">
      <c r="A71" s="210"/>
      <c r="B71" s="211"/>
      <c r="C71" s="186"/>
      <c r="D71" s="196"/>
      <c r="E71" s="10" t="s">
        <v>200</v>
      </c>
    </row>
    <row r="72" spans="1:5" x14ac:dyDescent="0.25">
      <c r="A72" s="220"/>
      <c r="B72" s="221"/>
      <c r="C72" s="40"/>
      <c r="D72" s="40"/>
      <c r="E72" s="40"/>
    </row>
    <row r="73" spans="1:5" x14ac:dyDescent="0.25">
      <c r="A73" s="217"/>
      <c r="B73" s="222" t="s">
        <v>188</v>
      </c>
      <c r="C73" s="223"/>
      <c r="D73" s="223"/>
      <c r="E73" s="223"/>
    </row>
    <row r="74" spans="1:5" x14ac:dyDescent="0.25">
      <c r="A74" s="217"/>
      <c r="B74" s="222"/>
      <c r="C74" s="223"/>
      <c r="D74" s="223"/>
      <c r="E74" s="223"/>
    </row>
    <row r="75" spans="1:5" ht="22.5" x14ac:dyDescent="0.25">
      <c r="A75" s="217"/>
      <c r="B75" s="46" t="s">
        <v>218</v>
      </c>
      <c r="C75" s="60">
        <f>+C76-C77</f>
        <v>0</v>
      </c>
      <c r="D75" s="60">
        <f t="shared" ref="D75:E75" si="15">+D76-D77</f>
        <v>0</v>
      </c>
      <c r="E75" s="60">
        <f t="shared" si="15"/>
        <v>0</v>
      </c>
    </row>
    <row r="76" spans="1:5" x14ac:dyDescent="0.25">
      <c r="A76" s="217"/>
      <c r="B76" s="34" t="s">
        <v>209</v>
      </c>
      <c r="C76" s="60"/>
      <c r="D76" s="60"/>
      <c r="E76" s="60"/>
    </row>
    <row r="77" spans="1:5" x14ac:dyDescent="0.25">
      <c r="A77" s="217"/>
      <c r="B77" s="41" t="s">
        <v>212</v>
      </c>
      <c r="C77" s="60"/>
      <c r="D77" s="60"/>
      <c r="E77" s="60"/>
    </row>
    <row r="78" spans="1:5" x14ac:dyDescent="0.25">
      <c r="A78" s="217"/>
      <c r="B78" s="42"/>
      <c r="C78" s="60"/>
      <c r="D78" s="60"/>
      <c r="E78" s="60"/>
    </row>
    <row r="79" spans="1:5" x14ac:dyDescent="0.25">
      <c r="A79" s="39"/>
      <c r="B79" s="42" t="s">
        <v>219</v>
      </c>
      <c r="C79" s="62"/>
      <c r="D79" s="62"/>
      <c r="E79" s="62"/>
    </row>
    <row r="80" spans="1:5" x14ac:dyDescent="0.25">
      <c r="A80" s="39"/>
      <c r="B80" s="42"/>
      <c r="C80" s="62"/>
      <c r="D80" s="62"/>
      <c r="E80" s="62"/>
    </row>
    <row r="81" spans="1:5" x14ac:dyDescent="0.25">
      <c r="A81" s="39"/>
      <c r="B81" s="42" t="s">
        <v>194</v>
      </c>
      <c r="C81" s="117"/>
      <c r="D81" s="62"/>
      <c r="E81" s="62"/>
    </row>
    <row r="82" spans="1:5" x14ac:dyDescent="0.25">
      <c r="A82" s="39"/>
      <c r="B82" s="42"/>
      <c r="C82" s="62"/>
      <c r="D82" s="62"/>
      <c r="E82" s="62"/>
    </row>
    <row r="83" spans="1:5" x14ac:dyDescent="0.25">
      <c r="A83" s="219"/>
      <c r="B83" s="43" t="s">
        <v>220</v>
      </c>
      <c r="C83" s="61">
        <f>+C73+C75-C79+C81</f>
        <v>0</v>
      </c>
      <c r="D83" s="61">
        <f t="shared" ref="D83:E83" si="16">+D73+D75-D79+D81</f>
        <v>0</v>
      </c>
      <c r="E83" s="61">
        <f t="shared" si="16"/>
        <v>0</v>
      </c>
    </row>
    <row r="84" spans="1:5" x14ac:dyDescent="0.25">
      <c r="A84" s="219"/>
      <c r="B84" s="44"/>
      <c r="C84" s="61"/>
      <c r="D84" s="61"/>
      <c r="E84" s="61"/>
    </row>
    <row r="85" spans="1:5" ht="22.5" x14ac:dyDescent="0.25">
      <c r="A85" s="219"/>
      <c r="B85" s="43" t="s">
        <v>221</v>
      </c>
      <c r="C85" s="61">
        <f>+C83-C75</f>
        <v>0</v>
      </c>
      <c r="D85" s="61">
        <f t="shared" ref="D85:E85" si="17">+D83-D75</f>
        <v>0</v>
      </c>
      <c r="E85" s="61">
        <f t="shared" si="17"/>
        <v>0</v>
      </c>
    </row>
    <row r="86" spans="1:5" ht="15.75" thickBot="1" x14ac:dyDescent="0.3">
      <c r="A86" s="224"/>
      <c r="B86" s="45"/>
      <c r="C86" s="49"/>
      <c r="D86" s="49"/>
      <c r="E86" s="49"/>
    </row>
    <row r="87" spans="1:5" x14ac:dyDescent="0.25">
      <c r="A87" s="79"/>
      <c r="B87" s="80"/>
      <c r="C87" s="79"/>
      <c r="D87" s="79"/>
      <c r="E87" s="79"/>
    </row>
  </sheetData>
  <mergeCells count="43">
    <mergeCell ref="E73:E74"/>
    <mergeCell ref="A75:A78"/>
    <mergeCell ref="A83:A86"/>
    <mergeCell ref="A73:A74"/>
    <mergeCell ref="B73:B74"/>
    <mergeCell ref="C73:C74"/>
    <mergeCell ref="D73:D74"/>
    <mergeCell ref="E49:E50"/>
    <mergeCell ref="A70:B71"/>
    <mergeCell ref="C70:C71"/>
    <mergeCell ref="D70:D71"/>
    <mergeCell ref="A72:B72"/>
    <mergeCell ref="E55:E56"/>
    <mergeCell ref="A57:A60"/>
    <mergeCell ref="A65:A68"/>
    <mergeCell ref="A45:A47"/>
    <mergeCell ref="A52:B53"/>
    <mergeCell ref="D52:D53"/>
    <mergeCell ref="A54:B54"/>
    <mergeCell ref="A55:A56"/>
    <mergeCell ref="B55:B56"/>
    <mergeCell ref="C55:C56"/>
    <mergeCell ref="D55:D56"/>
    <mergeCell ref="A49:A50"/>
    <mergeCell ref="B49:B50"/>
    <mergeCell ref="C49:C50"/>
    <mergeCell ref="D49:D50"/>
    <mergeCell ref="A32:A34"/>
    <mergeCell ref="A39:B40"/>
    <mergeCell ref="C39:C40"/>
    <mergeCell ref="D39:D40"/>
    <mergeCell ref="A43:A44"/>
    <mergeCell ref="D43:D44"/>
    <mergeCell ref="A30:B30"/>
    <mergeCell ref="A1:E1"/>
    <mergeCell ref="A3:E3"/>
    <mergeCell ref="A4:E4"/>
    <mergeCell ref="A5:E5"/>
    <mergeCell ref="A7:B8"/>
    <mergeCell ref="D7:D8"/>
    <mergeCell ref="A23:A26"/>
    <mergeCell ref="A29:E29"/>
    <mergeCell ref="B2:E2"/>
  </mergeCells>
  <pageMargins left="0.70866141732283472" right="0.70866141732283472" top="0.74803149606299213" bottom="0.74803149606299213" header="0.31496062992125984" footer="0.31496062992125984"/>
  <pageSetup scale="74" fitToHeight="2" orientation="portrait" r:id="rId1"/>
  <rowBreaks count="1" manualBreakCount="1">
    <brk id="63" max="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view="pageBreakPreview" topLeftCell="A49" zoomScaleNormal="100" zoomScaleSheetLayoutView="100" workbookViewId="0">
      <selection activeCell="B65" sqref="B65:C66"/>
    </sheetView>
  </sheetViews>
  <sheetFormatPr baseColWidth="10" defaultRowHeight="15" x14ac:dyDescent="0.25"/>
  <cols>
    <col min="1" max="1" width="2.5703125" customWidth="1"/>
    <col min="2" max="2" width="3.5703125" customWidth="1"/>
    <col min="3" max="3" width="54.5703125" customWidth="1"/>
  </cols>
  <sheetData>
    <row r="1" spans="1:9" x14ac:dyDescent="0.25">
      <c r="A1" s="176" t="s">
        <v>301</v>
      </c>
      <c r="B1" s="177"/>
      <c r="C1" s="177"/>
      <c r="D1" s="177"/>
      <c r="E1" s="177"/>
      <c r="F1" s="177"/>
      <c r="G1" s="177"/>
      <c r="H1" s="177"/>
      <c r="I1" s="178"/>
    </row>
    <row r="2" spans="1:9" x14ac:dyDescent="0.25">
      <c r="A2" s="122"/>
      <c r="B2" s="123"/>
      <c r="C2" s="201" t="s">
        <v>300</v>
      </c>
      <c r="D2" s="201"/>
      <c r="E2" s="201"/>
      <c r="F2" s="201"/>
      <c r="G2" s="201"/>
      <c r="H2" s="201"/>
      <c r="I2" s="124"/>
    </row>
    <row r="3" spans="1:9" x14ac:dyDescent="0.25">
      <c r="A3" s="200" t="s">
        <v>296</v>
      </c>
      <c r="B3" s="201"/>
      <c r="C3" s="201"/>
      <c r="D3" s="201"/>
      <c r="E3" s="201"/>
      <c r="F3" s="201"/>
      <c r="G3" s="201"/>
      <c r="H3" s="201"/>
      <c r="I3" s="202"/>
    </row>
    <row r="4" spans="1:9" x14ac:dyDescent="0.25">
      <c r="A4" s="200" t="s">
        <v>303</v>
      </c>
      <c r="B4" s="201"/>
      <c r="C4" s="201"/>
      <c r="D4" s="201"/>
      <c r="E4" s="201"/>
      <c r="F4" s="201"/>
      <c r="G4" s="201"/>
      <c r="H4" s="201"/>
      <c r="I4" s="202"/>
    </row>
    <row r="5" spans="1:9" ht="15.75" thickBot="1" x14ac:dyDescent="0.3">
      <c r="A5" s="205" t="s">
        <v>0</v>
      </c>
      <c r="B5" s="206"/>
      <c r="C5" s="206"/>
      <c r="D5" s="206"/>
      <c r="E5" s="206"/>
      <c r="F5" s="206"/>
      <c r="G5" s="206"/>
      <c r="H5" s="206"/>
      <c r="I5" s="207"/>
    </row>
    <row r="6" spans="1:9" ht="15.75" thickBot="1" x14ac:dyDescent="0.3">
      <c r="A6" s="176"/>
      <c r="B6" s="177"/>
      <c r="C6" s="178"/>
      <c r="D6" s="230" t="s">
        <v>222</v>
      </c>
      <c r="E6" s="231"/>
      <c r="F6" s="231"/>
      <c r="G6" s="231"/>
      <c r="H6" s="232"/>
      <c r="I6" s="194" t="s">
        <v>223</v>
      </c>
    </row>
    <row r="7" spans="1:9" x14ac:dyDescent="0.25">
      <c r="A7" s="200" t="s">
        <v>198</v>
      </c>
      <c r="B7" s="201"/>
      <c r="C7" s="202"/>
      <c r="D7" s="194" t="s">
        <v>225</v>
      </c>
      <c r="E7" s="197">
        <v>2018</v>
      </c>
      <c r="F7" s="194" t="s">
        <v>226</v>
      </c>
      <c r="G7" s="194" t="s">
        <v>183</v>
      </c>
      <c r="H7" s="194" t="s">
        <v>227</v>
      </c>
      <c r="I7" s="195"/>
    </row>
    <row r="8" spans="1:9" ht="19.5" customHeight="1" thickBot="1" x14ac:dyDescent="0.3">
      <c r="A8" s="205" t="s">
        <v>224</v>
      </c>
      <c r="B8" s="206"/>
      <c r="C8" s="207"/>
      <c r="D8" s="196"/>
      <c r="E8" s="186"/>
      <c r="F8" s="196"/>
      <c r="G8" s="196"/>
      <c r="H8" s="196"/>
      <c r="I8" s="196"/>
    </row>
    <row r="9" spans="1:9" x14ac:dyDescent="0.25">
      <c r="A9" s="235"/>
      <c r="B9" s="236"/>
      <c r="C9" s="237"/>
      <c r="D9" s="81"/>
      <c r="E9" s="81"/>
      <c r="F9" s="81"/>
      <c r="G9" s="81"/>
      <c r="H9" s="81"/>
      <c r="I9" s="81"/>
    </row>
    <row r="10" spans="1:9" x14ac:dyDescent="0.25">
      <c r="A10" s="238" t="s">
        <v>228</v>
      </c>
      <c r="B10" s="239"/>
      <c r="C10" s="240"/>
      <c r="D10" s="65"/>
      <c r="E10" s="65"/>
      <c r="F10" s="65"/>
      <c r="G10" s="65"/>
      <c r="H10" s="65"/>
      <c r="I10" s="65"/>
    </row>
    <row r="11" spans="1:9" x14ac:dyDescent="0.25">
      <c r="A11" s="128"/>
      <c r="B11" s="233" t="s">
        <v>229</v>
      </c>
      <c r="C11" s="234"/>
      <c r="D11" s="65"/>
      <c r="E11" s="65"/>
      <c r="F11" s="65"/>
      <c r="G11" s="65"/>
      <c r="H11" s="65"/>
      <c r="I11" s="66">
        <f>+H11-D11</f>
        <v>0</v>
      </c>
    </row>
    <row r="12" spans="1:9" x14ac:dyDescent="0.25">
      <c r="A12" s="128"/>
      <c r="B12" s="233" t="s">
        <v>230</v>
      </c>
      <c r="C12" s="234"/>
      <c r="D12" s="65"/>
      <c r="E12" s="65"/>
      <c r="F12" s="65"/>
      <c r="G12" s="65"/>
      <c r="H12" s="65"/>
      <c r="I12" s="66">
        <f t="shared" ref="I12:I42" si="0">+H12-D12</f>
        <v>0</v>
      </c>
    </row>
    <row r="13" spans="1:9" x14ac:dyDescent="0.25">
      <c r="A13" s="128"/>
      <c r="B13" s="233" t="s">
        <v>231</v>
      </c>
      <c r="C13" s="234"/>
      <c r="D13" s="65"/>
      <c r="E13" s="65"/>
      <c r="F13" s="65"/>
      <c r="G13" s="65"/>
      <c r="H13" s="65"/>
      <c r="I13" s="66">
        <f t="shared" si="0"/>
        <v>0</v>
      </c>
    </row>
    <row r="14" spans="1:9" x14ac:dyDescent="0.25">
      <c r="A14" s="128"/>
      <c r="B14" s="233" t="s">
        <v>232</v>
      </c>
      <c r="C14" s="234"/>
      <c r="D14" s="65"/>
      <c r="E14" s="65"/>
      <c r="F14" s="65"/>
      <c r="G14" s="65"/>
      <c r="H14" s="65"/>
      <c r="I14" s="66">
        <f t="shared" si="0"/>
        <v>0</v>
      </c>
    </row>
    <row r="15" spans="1:9" x14ac:dyDescent="0.25">
      <c r="A15" s="128"/>
      <c r="B15" s="233" t="s">
        <v>233</v>
      </c>
      <c r="C15" s="234"/>
      <c r="D15" s="65">
        <v>1307609.3500000001</v>
      </c>
      <c r="E15" s="65">
        <v>0</v>
      </c>
      <c r="F15" s="65">
        <f>+D15</f>
        <v>1307609.3500000001</v>
      </c>
      <c r="G15" s="65">
        <f>+D15</f>
        <v>1307609.3500000001</v>
      </c>
      <c r="H15" s="65">
        <f>+D15</f>
        <v>1307609.3500000001</v>
      </c>
      <c r="I15" s="66">
        <f t="shared" si="0"/>
        <v>0</v>
      </c>
    </row>
    <row r="16" spans="1:9" x14ac:dyDescent="0.25">
      <c r="A16" s="128"/>
      <c r="B16" s="233" t="s">
        <v>234</v>
      </c>
      <c r="C16" s="234"/>
      <c r="D16" s="65"/>
      <c r="E16" s="65"/>
      <c r="F16" s="65"/>
      <c r="G16" s="65"/>
      <c r="H16" s="65"/>
      <c r="I16" s="66">
        <f t="shared" si="0"/>
        <v>0</v>
      </c>
    </row>
    <row r="17" spans="1:9" x14ac:dyDescent="0.25">
      <c r="A17" s="128"/>
      <c r="B17" s="233" t="s">
        <v>235</v>
      </c>
      <c r="C17" s="234"/>
      <c r="D17" s="65">
        <v>2509797.9900000002</v>
      </c>
      <c r="E17" s="65">
        <v>0</v>
      </c>
      <c r="F17" s="65">
        <f>+D17</f>
        <v>2509797.9900000002</v>
      </c>
      <c r="G17" s="65">
        <f>+F17</f>
        <v>2509797.9900000002</v>
      </c>
      <c r="H17" s="65">
        <f>+G17</f>
        <v>2509797.9900000002</v>
      </c>
      <c r="I17" s="66">
        <f t="shared" si="0"/>
        <v>0</v>
      </c>
    </row>
    <row r="18" spans="1:9" x14ac:dyDescent="0.25">
      <c r="A18" s="243"/>
      <c r="B18" s="233" t="s">
        <v>236</v>
      </c>
      <c r="C18" s="234"/>
      <c r="D18" s="245">
        <f>SUM(D20:D30)</f>
        <v>0</v>
      </c>
      <c r="E18" s="245">
        <f t="shared" ref="E18:H18" si="1">SUM(E20:E30)</f>
        <v>0</v>
      </c>
      <c r="F18" s="245">
        <f t="shared" si="1"/>
        <v>0</v>
      </c>
      <c r="G18" s="245">
        <f t="shared" si="1"/>
        <v>0</v>
      </c>
      <c r="H18" s="245">
        <f t="shared" si="1"/>
        <v>0</v>
      </c>
      <c r="I18" s="246">
        <f>+H18-D18</f>
        <v>0</v>
      </c>
    </row>
    <row r="19" spans="1:9" x14ac:dyDescent="0.25">
      <c r="A19" s="243"/>
      <c r="B19" s="233" t="s">
        <v>237</v>
      </c>
      <c r="C19" s="234"/>
      <c r="D19" s="245"/>
      <c r="E19" s="245"/>
      <c r="F19" s="245"/>
      <c r="G19" s="245"/>
      <c r="H19" s="245"/>
      <c r="I19" s="246"/>
    </row>
    <row r="20" spans="1:9" x14ac:dyDescent="0.25">
      <c r="A20" s="128"/>
      <c r="B20" s="127"/>
      <c r="C20" s="125" t="s">
        <v>238</v>
      </c>
      <c r="D20" s="65"/>
      <c r="E20" s="65"/>
      <c r="F20" s="65"/>
      <c r="G20" s="65"/>
      <c r="H20" s="65"/>
      <c r="I20" s="66">
        <f t="shared" si="0"/>
        <v>0</v>
      </c>
    </row>
    <row r="21" spans="1:9" x14ac:dyDescent="0.25">
      <c r="A21" s="128"/>
      <c r="B21" s="127"/>
      <c r="C21" s="125" t="s">
        <v>239</v>
      </c>
      <c r="D21" s="65"/>
      <c r="E21" s="65"/>
      <c r="F21" s="65"/>
      <c r="G21" s="65"/>
      <c r="H21" s="65"/>
      <c r="I21" s="66">
        <f t="shared" si="0"/>
        <v>0</v>
      </c>
    </row>
    <row r="22" spans="1:9" x14ac:dyDescent="0.25">
      <c r="A22" s="128"/>
      <c r="B22" s="127"/>
      <c r="C22" s="125" t="s">
        <v>240</v>
      </c>
      <c r="D22" s="65"/>
      <c r="E22" s="65"/>
      <c r="F22" s="65"/>
      <c r="G22" s="65"/>
      <c r="H22" s="65"/>
      <c r="I22" s="66">
        <f t="shared" si="0"/>
        <v>0</v>
      </c>
    </row>
    <row r="23" spans="1:9" x14ac:dyDescent="0.25">
      <c r="A23" s="128"/>
      <c r="B23" s="127"/>
      <c r="C23" s="125" t="s">
        <v>241</v>
      </c>
      <c r="D23" s="65"/>
      <c r="E23" s="65"/>
      <c r="F23" s="65"/>
      <c r="G23" s="65"/>
      <c r="H23" s="65"/>
      <c r="I23" s="66">
        <f t="shared" si="0"/>
        <v>0</v>
      </c>
    </row>
    <row r="24" spans="1:9" x14ac:dyDescent="0.25">
      <c r="A24" s="128"/>
      <c r="B24" s="127"/>
      <c r="C24" s="125" t="s">
        <v>242</v>
      </c>
      <c r="D24" s="65"/>
      <c r="E24" s="65"/>
      <c r="F24" s="65"/>
      <c r="G24" s="65"/>
      <c r="H24" s="65"/>
      <c r="I24" s="66">
        <f t="shared" si="0"/>
        <v>0</v>
      </c>
    </row>
    <row r="25" spans="1:9" x14ac:dyDescent="0.25">
      <c r="A25" s="128"/>
      <c r="B25" s="127"/>
      <c r="C25" s="125" t="s">
        <v>243</v>
      </c>
      <c r="D25" s="65"/>
      <c r="E25" s="65"/>
      <c r="F25" s="65"/>
      <c r="G25" s="65"/>
      <c r="H25" s="65"/>
      <c r="I25" s="66">
        <f t="shared" si="0"/>
        <v>0</v>
      </c>
    </row>
    <row r="26" spans="1:9" x14ac:dyDescent="0.25">
      <c r="A26" s="128"/>
      <c r="B26" s="127"/>
      <c r="C26" s="125" t="s">
        <v>244</v>
      </c>
      <c r="D26" s="65"/>
      <c r="E26" s="65"/>
      <c r="F26" s="65"/>
      <c r="G26" s="65"/>
      <c r="H26" s="65"/>
      <c r="I26" s="66">
        <f t="shared" si="0"/>
        <v>0</v>
      </c>
    </row>
    <row r="27" spans="1:9" x14ac:dyDescent="0.25">
      <c r="A27" s="128"/>
      <c r="B27" s="127"/>
      <c r="C27" s="125" t="s">
        <v>245</v>
      </c>
      <c r="D27" s="65"/>
      <c r="E27" s="65"/>
      <c r="F27" s="65"/>
      <c r="G27" s="65"/>
      <c r="H27" s="65"/>
      <c r="I27" s="66">
        <f t="shared" si="0"/>
        <v>0</v>
      </c>
    </row>
    <row r="28" spans="1:9" x14ac:dyDescent="0.25">
      <c r="A28" s="128"/>
      <c r="B28" s="127"/>
      <c r="C28" s="125" t="s">
        <v>246</v>
      </c>
      <c r="D28" s="65"/>
      <c r="E28" s="65"/>
      <c r="F28" s="65"/>
      <c r="G28" s="65"/>
      <c r="H28" s="65"/>
      <c r="I28" s="66">
        <f t="shared" si="0"/>
        <v>0</v>
      </c>
    </row>
    <row r="29" spans="1:9" x14ac:dyDescent="0.25">
      <c r="A29" s="128"/>
      <c r="B29" s="127"/>
      <c r="C29" s="125" t="s">
        <v>247</v>
      </c>
      <c r="D29" s="65"/>
      <c r="E29" s="65"/>
      <c r="F29" s="65"/>
      <c r="G29" s="65"/>
      <c r="H29" s="65"/>
      <c r="I29" s="66">
        <f t="shared" si="0"/>
        <v>0</v>
      </c>
    </row>
    <row r="30" spans="1:9" x14ac:dyDescent="0.25">
      <c r="A30" s="128"/>
      <c r="B30" s="127"/>
      <c r="C30" s="125" t="s">
        <v>248</v>
      </c>
      <c r="D30" s="65"/>
      <c r="E30" s="65"/>
      <c r="F30" s="65"/>
      <c r="G30" s="65"/>
      <c r="H30" s="65"/>
      <c r="I30" s="66">
        <f t="shared" si="0"/>
        <v>0</v>
      </c>
    </row>
    <row r="31" spans="1:9" x14ac:dyDescent="0.25">
      <c r="A31" s="128"/>
      <c r="B31" s="233" t="s">
        <v>249</v>
      </c>
      <c r="C31" s="234"/>
      <c r="D31" s="66">
        <f>SUM(D32:D36)</f>
        <v>0</v>
      </c>
      <c r="E31" s="66">
        <f t="shared" ref="E31:H31" si="2">SUM(E32:E36)</f>
        <v>0</v>
      </c>
      <c r="F31" s="66">
        <f t="shared" si="2"/>
        <v>0</v>
      </c>
      <c r="G31" s="66">
        <f t="shared" si="2"/>
        <v>0</v>
      </c>
      <c r="H31" s="66">
        <f t="shared" si="2"/>
        <v>0</v>
      </c>
      <c r="I31" s="66">
        <f t="shared" si="0"/>
        <v>0</v>
      </c>
    </row>
    <row r="32" spans="1:9" x14ac:dyDescent="0.25">
      <c r="A32" s="128"/>
      <c r="B32" s="127"/>
      <c r="C32" s="125" t="s">
        <v>250</v>
      </c>
      <c r="D32" s="65"/>
      <c r="E32" s="65"/>
      <c r="F32" s="65"/>
      <c r="G32" s="65"/>
      <c r="H32" s="65"/>
      <c r="I32" s="66">
        <f t="shared" si="0"/>
        <v>0</v>
      </c>
    </row>
    <row r="33" spans="1:9" x14ac:dyDescent="0.25">
      <c r="A33" s="128"/>
      <c r="B33" s="127"/>
      <c r="C33" s="125" t="s">
        <v>251</v>
      </c>
      <c r="D33" s="65"/>
      <c r="E33" s="65"/>
      <c r="F33" s="65"/>
      <c r="G33" s="65"/>
      <c r="H33" s="65"/>
      <c r="I33" s="66">
        <f t="shared" si="0"/>
        <v>0</v>
      </c>
    </row>
    <row r="34" spans="1:9" x14ac:dyDescent="0.25">
      <c r="A34" s="128"/>
      <c r="B34" s="127"/>
      <c r="C34" s="125" t="s">
        <v>252</v>
      </c>
      <c r="D34" s="65"/>
      <c r="E34" s="65"/>
      <c r="F34" s="65"/>
      <c r="G34" s="65"/>
      <c r="H34" s="65"/>
      <c r="I34" s="66">
        <f t="shared" si="0"/>
        <v>0</v>
      </c>
    </row>
    <row r="35" spans="1:9" x14ac:dyDescent="0.25">
      <c r="A35" s="128"/>
      <c r="B35" s="127"/>
      <c r="C35" s="125" t="s">
        <v>253</v>
      </c>
      <c r="D35" s="65"/>
      <c r="E35" s="65"/>
      <c r="F35" s="65"/>
      <c r="G35" s="65"/>
      <c r="H35" s="65"/>
      <c r="I35" s="66">
        <f t="shared" si="0"/>
        <v>0</v>
      </c>
    </row>
    <row r="36" spans="1:9" x14ac:dyDescent="0.25">
      <c r="A36" s="128"/>
      <c r="B36" s="127"/>
      <c r="C36" s="125" t="s">
        <v>254</v>
      </c>
      <c r="D36" s="65"/>
      <c r="E36" s="65"/>
      <c r="F36" s="65"/>
      <c r="G36" s="65"/>
      <c r="H36" s="65"/>
      <c r="I36" s="66">
        <f t="shared" si="0"/>
        <v>0</v>
      </c>
    </row>
    <row r="37" spans="1:9" x14ac:dyDescent="0.25">
      <c r="A37" s="128"/>
      <c r="B37" s="241" t="s">
        <v>255</v>
      </c>
      <c r="C37" s="242"/>
      <c r="D37" s="67">
        <v>8800000</v>
      </c>
      <c r="E37" s="67">
        <v>0</v>
      </c>
      <c r="F37" s="67">
        <f>+D37+E37</f>
        <v>8800000</v>
      </c>
      <c r="G37" s="67">
        <v>4800000</v>
      </c>
      <c r="H37" s="67">
        <v>4800000</v>
      </c>
      <c r="I37" s="66">
        <f>+H37-F37</f>
        <v>-4000000</v>
      </c>
    </row>
    <row r="38" spans="1:9" x14ac:dyDescent="0.25">
      <c r="A38" s="128"/>
      <c r="B38" s="233" t="s">
        <v>256</v>
      </c>
      <c r="C38" s="234"/>
      <c r="D38" s="66">
        <f>+D39</f>
        <v>0</v>
      </c>
      <c r="E38" s="66">
        <f t="shared" ref="E38:H38" si="3">+E39</f>
        <v>0</v>
      </c>
      <c r="F38" s="66">
        <f t="shared" si="3"/>
        <v>0</v>
      </c>
      <c r="G38" s="66">
        <f t="shared" si="3"/>
        <v>0</v>
      </c>
      <c r="H38" s="66">
        <f t="shared" si="3"/>
        <v>0</v>
      </c>
      <c r="I38" s="66">
        <f t="shared" si="0"/>
        <v>0</v>
      </c>
    </row>
    <row r="39" spans="1:9" x14ac:dyDescent="0.25">
      <c r="A39" s="128"/>
      <c r="B39" s="127"/>
      <c r="C39" s="125" t="s">
        <v>257</v>
      </c>
      <c r="D39" s="65"/>
      <c r="E39" s="65"/>
      <c r="F39" s="65"/>
      <c r="G39" s="65"/>
      <c r="H39" s="65"/>
      <c r="I39" s="66">
        <f t="shared" si="0"/>
        <v>0</v>
      </c>
    </row>
    <row r="40" spans="1:9" x14ac:dyDescent="0.25">
      <c r="A40" s="128"/>
      <c r="B40" s="233" t="s">
        <v>258</v>
      </c>
      <c r="C40" s="234"/>
      <c r="D40" s="66">
        <f>+D41+D42</f>
        <v>0</v>
      </c>
      <c r="E40" s="66">
        <f t="shared" ref="E40:H40" si="4">+E41+E42</f>
        <v>0</v>
      </c>
      <c r="F40" s="66">
        <f t="shared" si="4"/>
        <v>0</v>
      </c>
      <c r="G40" s="66">
        <f t="shared" si="4"/>
        <v>0</v>
      </c>
      <c r="H40" s="66">
        <f t="shared" si="4"/>
        <v>0</v>
      </c>
      <c r="I40" s="66">
        <f t="shared" si="0"/>
        <v>0</v>
      </c>
    </row>
    <row r="41" spans="1:9" x14ac:dyDescent="0.25">
      <c r="A41" s="128"/>
      <c r="B41" s="127"/>
      <c r="C41" s="125" t="s">
        <v>259</v>
      </c>
      <c r="D41" s="65"/>
      <c r="E41" s="65"/>
      <c r="F41" s="65"/>
      <c r="G41" s="65"/>
      <c r="H41" s="65"/>
      <c r="I41" s="66">
        <f t="shared" si="0"/>
        <v>0</v>
      </c>
    </row>
    <row r="42" spans="1:9" x14ac:dyDescent="0.25">
      <c r="A42" s="128"/>
      <c r="B42" s="127"/>
      <c r="C42" s="125" t="s">
        <v>260</v>
      </c>
      <c r="D42" s="66">
        <v>0</v>
      </c>
      <c r="E42" s="66">
        <v>0</v>
      </c>
      <c r="F42" s="66">
        <v>0</v>
      </c>
      <c r="G42" s="66">
        <f>+F42</f>
        <v>0</v>
      </c>
      <c r="H42" s="66">
        <f>+G42</f>
        <v>0</v>
      </c>
      <c r="I42" s="66">
        <f t="shared" si="0"/>
        <v>0</v>
      </c>
    </row>
    <row r="43" spans="1:9" x14ac:dyDescent="0.25">
      <c r="A43" s="128"/>
      <c r="B43" s="127"/>
      <c r="C43" s="125"/>
      <c r="D43" s="65"/>
      <c r="E43" s="65"/>
      <c r="F43" s="65"/>
      <c r="G43" s="65"/>
      <c r="H43" s="65"/>
      <c r="I43" s="65"/>
    </row>
    <row r="44" spans="1:9" x14ac:dyDescent="0.25">
      <c r="A44" s="238" t="s">
        <v>261</v>
      </c>
      <c r="B44" s="239"/>
      <c r="C44" s="247"/>
      <c r="D44" s="244">
        <f>+D11+D12+D13+D14+D15+D16+D17+D18+D31+D37+D38+D40</f>
        <v>12617407.34</v>
      </c>
      <c r="E44" s="244">
        <f t="shared" ref="E44:H44" si="5">+E11+E12+E13+E14+E15+E16+E17+E18+E31+E37+E38+E40</f>
        <v>0</v>
      </c>
      <c r="F44" s="244">
        <f>+D44+E44</f>
        <v>12617407.34</v>
      </c>
      <c r="G44" s="244">
        <f t="shared" si="5"/>
        <v>8617407.3399999999</v>
      </c>
      <c r="H44" s="244">
        <f t="shared" si="5"/>
        <v>8617407.3399999999</v>
      </c>
      <c r="I44" s="244">
        <f>+H44-F44</f>
        <v>-4000000</v>
      </c>
    </row>
    <row r="45" spans="1:9" x14ac:dyDescent="0.25">
      <c r="A45" s="238" t="s">
        <v>262</v>
      </c>
      <c r="B45" s="239"/>
      <c r="C45" s="247"/>
      <c r="D45" s="244"/>
      <c r="E45" s="244"/>
      <c r="F45" s="244"/>
      <c r="G45" s="244"/>
      <c r="H45" s="244"/>
      <c r="I45" s="244"/>
    </row>
    <row r="46" spans="1:9" x14ac:dyDescent="0.25">
      <c r="A46" s="243"/>
      <c r="B46" s="233"/>
      <c r="C46" s="234"/>
      <c r="D46" s="244"/>
      <c r="E46" s="244"/>
      <c r="F46" s="244"/>
      <c r="G46" s="244"/>
      <c r="H46" s="244"/>
      <c r="I46" s="244"/>
    </row>
    <row r="47" spans="1:9" x14ac:dyDescent="0.25">
      <c r="A47" s="238" t="s">
        <v>263</v>
      </c>
      <c r="B47" s="239"/>
      <c r="C47" s="247"/>
      <c r="D47" s="118"/>
      <c r="E47" s="118"/>
      <c r="F47" s="118"/>
      <c r="G47" s="118"/>
      <c r="H47" s="118"/>
      <c r="I47" s="70">
        <f t="shared" ref="I47" si="6">+H47-D47</f>
        <v>0</v>
      </c>
    </row>
    <row r="48" spans="1:9" x14ac:dyDescent="0.25">
      <c r="A48" s="128"/>
      <c r="B48" s="127"/>
      <c r="C48" s="125"/>
      <c r="D48" s="68"/>
      <c r="E48" s="68"/>
      <c r="F48" s="68"/>
      <c r="G48" s="68"/>
      <c r="H48" s="68"/>
      <c r="I48" s="68"/>
    </row>
    <row r="49" spans="1:9" x14ac:dyDescent="0.25">
      <c r="A49" s="238" t="s">
        <v>264</v>
      </c>
      <c r="B49" s="239"/>
      <c r="C49" s="247"/>
      <c r="D49" s="65"/>
      <c r="E49" s="65"/>
      <c r="F49" s="65"/>
      <c r="G49" s="65"/>
      <c r="H49" s="65"/>
      <c r="I49" s="65"/>
    </row>
    <row r="50" spans="1:9" x14ac:dyDescent="0.25">
      <c r="A50" s="128"/>
      <c r="B50" s="233" t="s">
        <v>265</v>
      </c>
      <c r="C50" s="234"/>
      <c r="D50" s="66">
        <f>SUM(D51:D58)</f>
        <v>0</v>
      </c>
      <c r="E50" s="66">
        <f t="shared" ref="E50:H50" si="7">SUM(E51:E58)</f>
        <v>0</v>
      </c>
      <c r="F50" s="66">
        <f t="shared" si="7"/>
        <v>0</v>
      </c>
      <c r="G50" s="66">
        <f t="shared" si="7"/>
        <v>0</v>
      </c>
      <c r="H50" s="66">
        <f t="shared" si="7"/>
        <v>0</v>
      </c>
      <c r="I50" s="66">
        <f t="shared" ref="I50:I67" si="8">+H50-D50</f>
        <v>0</v>
      </c>
    </row>
    <row r="51" spans="1:9" x14ac:dyDescent="0.25">
      <c r="A51" s="128"/>
      <c r="B51" s="127"/>
      <c r="C51" s="125" t="s">
        <v>266</v>
      </c>
      <c r="D51" s="65"/>
      <c r="E51" s="65"/>
      <c r="F51" s="65"/>
      <c r="G51" s="65"/>
      <c r="H51" s="65"/>
      <c r="I51" s="66">
        <f t="shared" si="8"/>
        <v>0</v>
      </c>
    </row>
    <row r="52" spans="1:9" x14ac:dyDescent="0.25">
      <c r="A52" s="128"/>
      <c r="B52" s="127"/>
      <c r="C52" s="125" t="s">
        <v>267</v>
      </c>
      <c r="D52" s="65"/>
      <c r="E52" s="65"/>
      <c r="F52" s="65"/>
      <c r="G52" s="65"/>
      <c r="H52" s="65"/>
      <c r="I52" s="66">
        <f t="shared" si="8"/>
        <v>0</v>
      </c>
    </row>
    <row r="53" spans="1:9" x14ac:dyDescent="0.25">
      <c r="A53" s="128"/>
      <c r="B53" s="127"/>
      <c r="C53" s="125" t="s">
        <v>268</v>
      </c>
      <c r="D53" s="65"/>
      <c r="E53" s="65"/>
      <c r="F53" s="65"/>
      <c r="G53" s="65"/>
      <c r="H53" s="65"/>
      <c r="I53" s="66">
        <f t="shared" si="8"/>
        <v>0</v>
      </c>
    </row>
    <row r="54" spans="1:9" ht="22.5" x14ac:dyDescent="0.25">
      <c r="A54" s="128"/>
      <c r="B54" s="127"/>
      <c r="C54" s="126" t="s">
        <v>269</v>
      </c>
      <c r="D54" s="65"/>
      <c r="E54" s="65"/>
      <c r="F54" s="65"/>
      <c r="G54" s="65"/>
      <c r="H54" s="65"/>
      <c r="I54" s="66">
        <f t="shared" si="8"/>
        <v>0</v>
      </c>
    </row>
    <row r="55" spans="1:9" x14ac:dyDescent="0.25">
      <c r="A55" s="128"/>
      <c r="B55" s="127"/>
      <c r="C55" s="126" t="s">
        <v>270</v>
      </c>
      <c r="D55" s="65"/>
      <c r="E55" s="65"/>
      <c r="F55" s="65"/>
      <c r="G55" s="65"/>
      <c r="H55" s="65"/>
      <c r="I55" s="66">
        <f t="shared" si="8"/>
        <v>0</v>
      </c>
    </row>
    <row r="56" spans="1:9" x14ac:dyDescent="0.25">
      <c r="A56" s="128"/>
      <c r="B56" s="127"/>
      <c r="C56" s="126" t="s">
        <v>271</v>
      </c>
      <c r="D56" s="65"/>
      <c r="E56" s="65"/>
      <c r="F56" s="65"/>
      <c r="G56" s="65"/>
      <c r="H56" s="65"/>
      <c r="I56" s="66">
        <f t="shared" si="8"/>
        <v>0</v>
      </c>
    </row>
    <row r="57" spans="1:9" ht="22.5" x14ac:dyDescent="0.25">
      <c r="A57" s="128"/>
      <c r="B57" s="127"/>
      <c r="C57" s="126" t="s">
        <v>272</v>
      </c>
      <c r="D57" s="65"/>
      <c r="E57" s="65"/>
      <c r="F57" s="65"/>
      <c r="G57" s="65"/>
      <c r="H57" s="65"/>
      <c r="I57" s="66">
        <f t="shared" si="8"/>
        <v>0</v>
      </c>
    </row>
    <row r="58" spans="1:9" ht="22.5" x14ac:dyDescent="0.25">
      <c r="A58" s="128"/>
      <c r="B58" s="127"/>
      <c r="C58" s="129" t="s">
        <v>273</v>
      </c>
      <c r="D58" s="65"/>
      <c r="E58" s="65"/>
      <c r="F58" s="65"/>
      <c r="G58" s="65"/>
      <c r="H58" s="65"/>
      <c r="I58" s="66">
        <f t="shared" si="8"/>
        <v>0</v>
      </c>
    </row>
    <row r="59" spans="1:9" x14ac:dyDescent="0.25">
      <c r="A59" s="128"/>
      <c r="B59" s="233" t="s">
        <v>274</v>
      </c>
      <c r="C59" s="234"/>
      <c r="D59" s="69">
        <f>+D60+D61+D62+D63</f>
        <v>0</v>
      </c>
      <c r="E59" s="69">
        <f t="shared" ref="E59:H59" si="9">+E60+E61+E62+E63</f>
        <v>0</v>
      </c>
      <c r="F59" s="69">
        <f t="shared" si="9"/>
        <v>0</v>
      </c>
      <c r="G59" s="69">
        <f t="shared" si="9"/>
        <v>0</v>
      </c>
      <c r="H59" s="69">
        <f t="shared" si="9"/>
        <v>0</v>
      </c>
      <c r="I59" s="66">
        <f t="shared" si="8"/>
        <v>0</v>
      </c>
    </row>
    <row r="60" spans="1:9" x14ac:dyDescent="0.25">
      <c r="A60" s="128"/>
      <c r="B60" s="127"/>
      <c r="C60" s="125" t="s">
        <v>275</v>
      </c>
      <c r="D60" s="65"/>
      <c r="E60" s="65"/>
      <c r="F60" s="65"/>
      <c r="G60" s="65"/>
      <c r="H60" s="65"/>
      <c r="I60" s="66">
        <f t="shared" si="8"/>
        <v>0</v>
      </c>
    </row>
    <row r="61" spans="1:9" x14ac:dyDescent="0.25">
      <c r="A61" s="128"/>
      <c r="B61" s="127"/>
      <c r="C61" s="125" t="s">
        <v>276</v>
      </c>
      <c r="D61" s="65"/>
      <c r="E61" s="65"/>
      <c r="F61" s="65"/>
      <c r="G61" s="65"/>
      <c r="H61" s="65"/>
      <c r="I61" s="66">
        <f t="shared" si="8"/>
        <v>0</v>
      </c>
    </row>
    <row r="62" spans="1:9" x14ac:dyDescent="0.25">
      <c r="A62" s="128"/>
      <c r="B62" s="127"/>
      <c r="C62" s="125" t="s">
        <v>277</v>
      </c>
      <c r="D62" s="65"/>
      <c r="E62" s="65"/>
      <c r="F62" s="65"/>
      <c r="G62" s="65"/>
      <c r="H62" s="65"/>
      <c r="I62" s="66">
        <f t="shared" si="8"/>
        <v>0</v>
      </c>
    </row>
    <row r="63" spans="1:9" x14ac:dyDescent="0.25">
      <c r="A63" s="128"/>
      <c r="B63" s="127"/>
      <c r="C63" s="125" t="s">
        <v>278</v>
      </c>
      <c r="D63" s="65"/>
      <c r="E63" s="65"/>
      <c r="F63" s="65"/>
      <c r="G63" s="65"/>
      <c r="H63" s="65"/>
      <c r="I63" s="66">
        <f t="shared" si="8"/>
        <v>0</v>
      </c>
    </row>
    <row r="64" spans="1:9" x14ac:dyDescent="0.25">
      <c r="A64" s="128"/>
      <c r="B64" s="233" t="s">
        <v>279</v>
      </c>
      <c r="C64" s="234"/>
      <c r="D64" s="66">
        <f>+D65+D66</f>
        <v>0</v>
      </c>
      <c r="E64" s="66">
        <f t="shared" ref="E64:H64" si="10">+E65+E66</f>
        <v>0</v>
      </c>
      <c r="F64" s="66">
        <f t="shared" si="10"/>
        <v>0</v>
      </c>
      <c r="G64" s="66">
        <f t="shared" si="10"/>
        <v>0</v>
      </c>
      <c r="H64" s="66">
        <f t="shared" si="10"/>
        <v>0</v>
      </c>
      <c r="I64" s="66">
        <f t="shared" si="8"/>
        <v>0</v>
      </c>
    </row>
    <row r="65" spans="1:9" ht="22.5" x14ac:dyDescent="0.25">
      <c r="A65" s="128"/>
      <c r="B65" s="127"/>
      <c r="C65" s="126" t="s">
        <v>280</v>
      </c>
      <c r="D65" s="65"/>
      <c r="E65" s="65"/>
      <c r="F65" s="65"/>
      <c r="G65" s="65"/>
      <c r="H65" s="65"/>
      <c r="I65" s="66">
        <f t="shared" si="8"/>
        <v>0</v>
      </c>
    </row>
    <row r="66" spans="1:9" x14ac:dyDescent="0.25">
      <c r="A66" s="128"/>
      <c r="B66" s="127"/>
      <c r="C66" s="125" t="s">
        <v>281</v>
      </c>
      <c r="D66" s="65"/>
      <c r="E66" s="65"/>
      <c r="F66" s="65"/>
      <c r="G66" s="65"/>
      <c r="H66" s="65"/>
      <c r="I66" s="66">
        <f t="shared" si="8"/>
        <v>0</v>
      </c>
    </row>
    <row r="67" spans="1:9" x14ac:dyDescent="0.25">
      <c r="A67" s="128"/>
      <c r="B67" s="233" t="s">
        <v>282</v>
      </c>
      <c r="C67" s="234"/>
      <c r="D67" s="65"/>
      <c r="E67" s="65"/>
      <c r="F67" s="65"/>
      <c r="G67" s="65"/>
      <c r="H67" s="65"/>
      <c r="I67" s="66">
        <f t="shared" si="8"/>
        <v>0</v>
      </c>
    </row>
    <row r="68" spans="1:9" ht="15.75" thickBot="1" x14ac:dyDescent="0.3">
      <c r="A68" s="47"/>
      <c r="B68" s="248" t="s">
        <v>283</v>
      </c>
      <c r="C68" s="249"/>
      <c r="D68" s="82"/>
      <c r="E68" s="82"/>
      <c r="F68" s="82"/>
      <c r="G68" s="82"/>
      <c r="H68" s="82"/>
      <c r="I68" s="83">
        <f>+H68-D68</f>
        <v>0</v>
      </c>
    </row>
    <row r="69" spans="1:9" x14ac:dyDescent="0.25">
      <c r="A69" s="128"/>
      <c r="B69" s="233"/>
      <c r="C69" s="234"/>
      <c r="D69" s="68"/>
      <c r="E69" s="68"/>
      <c r="F69" s="68"/>
      <c r="G69" s="68"/>
      <c r="H69" s="68"/>
      <c r="I69" s="68"/>
    </row>
    <row r="70" spans="1:9" x14ac:dyDescent="0.25">
      <c r="A70" s="238" t="s">
        <v>284</v>
      </c>
      <c r="B70" s="239"/>
      <c r="C70" s="247"/>
      <c r="D70" s="70">
        <f>+D50+D59+D64+D67+D68</f>
        <v>0</v>
      </c>
      <c r="E70" s="70">
        <f t="shared" ref="E70:H70" si="11">+E50+E59+E64+E67+E68</f>
        <v>0</v>
      </c>
      <c r="F70" s="70">
        <f t="shared" si="11"/>
        <v>0</v>
      </c>
      <c r="G70" s="70">
        <f t="shared" si="11"/>
        <v>0</v>
      </c>
      <c r="H70" s="70">
        <f t="shared" si="11"/>
        <v>0</v>
      </c>
      <c r="I70" s="70">
        <f>+H70-D70</f>
        <v>0</v>
      </c>
    </row>
    <row r="71" spans="1:9" x14ac:dyDescent="0.25">
      <c r="A71" s="128"/>
      <c r="B71" s="233"/>
      <c r="C71" s="234"/>
      <c r="D71" s="68"/>
      <c r="E71" s="68"/>
      <c r="F71" s="68"/>
      <c r="G71" s="68"/>
      <c r="H71" s="68"/>
      <c r="I71" s="68"/>
    </row>
    <row r="72" spans="1:9" x14ac:dyDescent="0.25">
      <c r="A72" s="238" t="s">
        <v>285</v>
      </c>
      <c r="B72" s="239"/>
      <c r="C72" s="247"/>
      <c r="D72" s="70">
        <f>+D73</f>
        <v>0</v>
      </c>
      <c r="E72" s="70">
        <f>+E73</f>
        <v>0</v>
      </c>
      <c r="F72" s="70">
        <f t="shared" ref="F72:H72" si="12">+F73</f>
        <v>0</v>
      </c>
      <c r="G72" s="70">
        <f t="shared" si="12"/>
        <v>0</v>
      </c>
      <c r="H72" s="70">
        <f t="shared" si="12"/>
        <v>0</v>
      </c>
      <c r="I72" s="70">
        <f>+H72-D72</f>
        <v>0</v>
      </c>
    </row>
    <row r="73" spans="1:9" x14ac:dyDescent="0.25">
      <c r="A73" s="128"/>
      <c r="B73" s="233" t="s">
        <v>286</v>
      </c>
      <c r="C73" s="234"/>
      <c r="D73" s="65"/>
      <c r="E73" s="65"/>
      <c r="F73" s="65"/>
      <c r="G73" s="65"/>
      <c r="H73" s="65"/>
      <c r="I73" s="65"/>
    </row>
    <row r="74" spans="1:9" x14ac:dyDescent="0.25">
      <c r="A74" s="128"/>
      <c r="B74" s="233"/>
      <c r="C74" s="234"/>
      <c r="D74" s="65"/>
      <c r="E74" s="65"/>
      <c r="F74" s="65"/>
      <c r="G74" s="65"/>
      <c r="H74" s="65"/>
      <c r="I74" s="65"/>
    </row>
    <row r="75" spans="1:9" x14ac:dyDescent="0.25">
      <c r="A75" s="238" t="s">
        <v>287</v>
      </c>
      <c r="B75" s="239"/>
      <c r="C75" s="247"/>
      <c r="D75" s="70">
        <f>+D44+D70+D72</f>
        <v>12617407.34</v>
      </c>
      <c r="E75" s="70">
        <f t="shared" ref="E75:H75" si="13">+E44+E70+E72</f>
        <v>0</v>
      </c>
      <c r="F75" s="70">
        <f t="shared" si="13"/>
        <v>12617407.34</v>
      </c>
      <c r="G75" s="70">
        <f t="shared" si="13"/>
        <v>8617407.3399999999</v>
      </c>
      <c r="H75" s="70">
        <f t="shared" si="13"/>
        <v>8617407.3399999999</v>
      </c>
      <c r="I75" s="70">
        <f>+H75-F75</f>
        <v>-4000000</v>
      </c>
    </row>
    <row r="76" spans="1:9" x14ac:dyDescent="0.25">
      <c r="A76" s="128"/>
      <c r="B76" s="233"/>
      <c r="C76" s="234"/>
      <c r="D76" s="65"/>
      <c r="E76" s="65"/>
      <c r="F76" s="65"/>
      <c r="G76" s="65"/>
      <c r="H76" s="65"/>
      <c r="I76" s="65"/>
    </row>
    <row r="77" spans="1:9" x14ac:dyDescent="0.25">
      <c r="A77" s="128"/>
      <c r="B77" s="239" t="s">
        <v>288</v>
      </c>
      <c r="C77" s="247"/>
      <c r="D77" s="65"/>
      <c r="E77" s="65"/>
      <c r="F77" s="65"/>
      <c r="G77" s="65"/>
      <c r="H77" s="65"/>
      <c r="I77" s="65"/>
    </row>
    <row r="78" spans="1:9" ht="23.25" customHeight="1" x14ac:dyDescent="0.25">
      <c r="A78" s="128"/>
      <c r="B78" s="250" t="s">
        <v>289</v>
      </c>
      <c r="C78" s="251"/>
      <c r="D78" s="65"/>
      <c r="E78" s="65"/>
      <c r="F78" s="65"/>
      <c r="G78" s="65"/>
      <c r="H78" s="65"/>
      <c r="I78" s="65"/>
    </row>
    <row r="79" spans="1:9" ht="24.75" customHeight="1" x14ac:dyDescent="0.25">
      <c r="A79" s="128"/>
      <c r="B79" s="250" t="s">
        <v>290</v>
      </c>
      <c r="C79" s="251"/>
      <c r="D79" s="65"/>
      <c r="E79" s="65"/>
      <c r="F79" s="65"/>
      <c r="G79" s="65"/>
      <c r="H79" s="65"/>
      <c r="I79" s="65"/>
    </row>
    <row r="80" spans="1:9" x14ac:dyDescent="0.25">
      <c r="A80" s="128"/>
      <c r="B80" s="239" t="s">
        <v>291</v>
      </c>
      <c r="C80" s="247"/>
      <c r="D80" s="66">
        <f>+D78+D79</f>
        <v>0</v>
      </c>
      <c r="E80" s="66">
        <f t="shared" ref="E80:H80" si="14">+E78+E79</f>
        <v>0</v>
      </c>
      <c r="F80" s="66">
        <f t="shared" si="14"/>
        <v>0</v>
      </c>
      <c r="G80" s="66">
        <f t="shared" si="14"/>
        <v>0</v>
      </c>
      <c r="H80" s="66">
        <f t="shared" si="14"/>
        <v>0</v>
      </c>
      <c r="I80" s="70">
        <f>+H80-D80</f>
        <v>0</v>
      </c>
    </row>
    <row r="81" spans="1:9" ht="15.75" thickBot="1" x14ac:dyDescent="0.3">
      <c r="A81" s="47"/>
      <c r="B81" s="248"/>
      <c r="C81" s="249"/>
      <c r="D81" s="48"/>
      <c r="E81" s="48"/>
      <c r="F81" s="48"/>
      <c r="G81" s="48"/>
      <c r="H81" s="48"/>
      <c r="I81" s="48"/>
    </row>
    <row r="82" spans="1:9" x14ac:dyDescent="0.25">
      <c r="A82" s="71"/>
      <c r="B82" s="71"/>
      <c r="C82" s="71"/>
      <c r="D82" s="84"/>
      <c r="E82" s="84"/>
      <c r="F82" s="84"/>
      <c r="G82" s="84"/>
      <c r="H82" s="84"/>
      <c r="I82" s="84"/>
    </row>
    <row r="83" spans="1:9" x14ac:dyDescent="0.25">
      <c r="A83" s="71"/>
      <c r="B83" s="71"/>
      <c r="C83" s="71"/>
      <c r="D83" s="84"/>
      <c r="E83" s="84"/>
      <c r="F83" s="84"/>
      <c r="G83" s="84"/>
      <c r="H83" s="84"/>
      <c r="I83" s="84"/>
    </row>
  </sheetData>
  <mergeCells count="66">
    <mergeCell ref="B81:C81"/>
    <mergeCell ref="A75:C75"/>
    <mergeCell ref="B76:C76"/>
    <mergeCell ref="B77:C77"/>
    <mergeCell ref="B78:C78"/>
    <mergeCell ref="B79:C79"/>
    <mergeCell ref="B80:C80"/>
    <mergeCell ref="B74:C74"/>
    <mergeCell ref="A49:C49"/>
    <mergeCell ref="B50:C50"/>
    <mergeCell ref="B59:C59"/>
    <mergeCell ref="B64:C64"/>
    <mergeCell ref="B67:C67"/>
    <mergeCell ref="B68:C68"/>
    <mergeCell ref="B69:C69"/>
    <mergeCell ref="A70:C70"/>
    <mergeCell ref="B71:C71"/>
    <mergeCell ref="A72:C72"/>
    <mergeCell ref="B73:C73"/>
    <mergeCell ref="A47:C47"/>
    <mergeCell ref="B38:C38"/>
    <mergeCell ref="B40:C40"/>
    <mergeCell ref="A44:C44"/>
    <mergeCell ref="A45:C45"/>
    <mergeCell ref="A46:C46"/>
    <mergeCell ref="D44:D46"/>
    <mergeCell ref="F18:F19"/>
    <mergeCell ref="G18:G19"/>
    <mergeCell ref="H18:H19"/>
    <mergeCell ref="I18:I19"/>
    <mergeCell ref="D18:D19"/>
    <mergeCell ref="E18:E19"/>
    <mergeCell ref="E44:E46"/>
    <mergeCell ref="F44:F46"/>
    <mergeCell ref="G44:G46"/>
    <mergeCell ref="H44:H46"/>
    <mergeCell ref="I44:I46"/>
    <mergeCell ref="B31:C31"/>
    <mergeCell ref="B37:C37"/>
    <mergeCell ref="B17:C17"/>
    <mergeCell ref="A18:A19"/>
    <mergeCell ref="B18:C18"/>
    <mergeCell ref="B19:C19"/>
    <mergeCell ref="B16:C16"/>
    <mergeCell ref="E7:E8"/>
    <mergeCell ref="F7:F8"/>
    <mergeCell ref="G7:G8"/>
    <mergeCell ref="H7:H8"/>
    <mergeCell ref="A9:C9"/>
    <mergeCell ref="A10:C10"/>
    <mergeCell ref="B11:C11"/>
    <mergeCell ref="B12:C12"/>
    <mergeCell ref="B13:C13"/>
    <mergeCell ref="B14:C14"/>
    <mergeCell ref="B15:C15"/>
    <mergeCell ref="A1:I1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C2:H2"/>
  </mergeCells>
  <pageMargins left="0.70866141732283472" right="0.70866141732283472" top="0.74803149606299213" bottom="0.74803149606299213" header="0.31496062992125984" footer="0.31496062992125984"/>
  <pageSetup scale="65" fitToHeight="3" orientation="portrait" r:id="rId1"/>
  <rowBreaks count="1" manualBreakCount="1">
    <brk id="6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9</vt:i4>
      </vt:variant>
    </vt:vector>
  </HeadingPairs>
  <TitlesOfParts>
    <vt:vector size="14" baseType="lpstr">
      <vt:lpstr>ANEXO I-F1 ESFD</vt:lpstr>
      <vt:lpstr>F-2 InfAnaDeudaPubOP</vt:lpstr>
      <vt:lpstr>F-3 InfAnaObligDifFinan</vt:lpstr>
      <vt:lpstr>F-4 BalancePresupuestario</vt:lpstr>
      <vt:lpstr>F-5 EAID</vt:lpstr>
      <vt:lpstr>'ANEXO I-F1 ESFD'!Área_de_impresión</vt:lpstr>
      <vt:lpstr>'F-2 InfAnaDeudaPubOP'!Área_de_impresión</vt:lpstr>
      <vt:lpstr>'F-3 InfAnaObligDifFinan'!Área_de_impresión</vt:lpstr>
      <vt:lpstr>'F-4 BalancePresupuestario'!Área_de_impresión</vt:lpstr>
      <vt:lpstr>'F-5 EAID'!Área_de_impresión</vt:lpstr>
      <vt:lpstr>'ANEXO I-F1 ESFD'!Títulos_a_imprimir</vt:lpstr>
      <vt:lpstr>'F-3 InfAnaObligDifFinan'!Títulos_a_imprimir</vt:lpstr>
      <vt:lpstr>'F-4 BalancePresupuestario'!Títulos_a_imprimir</vt:lpstr>
      <vt:lpstr>'F-5 EAID'!Títulos_a_imprimir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GMAY</cp:lastModifiedBy>
  <cp:lastPrinted>2018-07-23T15:05:26Z</cp:lastPrinted>
  <dcterms:created xsi:type="dcterms:W3CDTF">2016-10-13T16:57:53Z</dcterms:created>
  <dcterms:modified xsi:type="dcterms:W3CDTF">2018-07-30T19:18:56Z</dcterms:modified>
</cp:coreProperties>
</file>