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AY_2\Desktop\CTA PUBLICA\2020\FECAM\MARZO\"/>
    </mc:Choice>
  </mc:AlternateContent>
  <bookViews>
    <workbookView xWindow="0" yWindow="0" windowWidth="15345" windowHeight="4560"/>
  </bookViews>
  <sheets>
    <sheet name="ANEXO I-F1 ESFD" sheetId="1" r:id="rId1"/>
    <sheet name="F-2 InfAnaDeudaPubOP" sheetId="2" r:id="rId2"/>
    <sheet name="F-3 InfAnaObligDifFinan" sheetId="3" r:id="rId3"/>
    <sheet name="F-4 BalancePresupuestario" sheetId="4" r:id="rId4"/>
    <sheet name="F-5 EAID" sheetId="5" r:id="rId5"/>
    <sheet name="CLASIF-ADMIVA" sheetId="16" r:id="rId6"/>
    <sheet name="CLASIF-OBJETO GASTO" sheetId="17" r:id="rId7"/>
    <sheet name="CLASIFICACION FUNCIONAL" sheetId="18" r:id="rId8"/>
    <sheet name="CLASIF- SERV PERSONALES" sheetId="19" r:id="rId9"/>
  </sheets>
  <definedNames>
    <definedName name="_xlnm.Print_Area" localSheetId="0">'ANEXO I-F1 ESFD'!$A$1:$F$97</definedName>
    <definedName name="_xlnm.Print_Area" localSheetId="8">'CLASIF- SERV PERSONALES'!$A$1:$J$44</definedName>
    <definedName name="_xlnm.Print_Area" localSheetId="5">'CLASIF-ADMIVA'!$A$1:$I$48</definedName>
    <definedName name="_xlnm.Print_Area" localSheetId="7">'CLASIFICACION FUNCIONAL'!$A$1:$I$94</definedName>
    <definedName name="_xlnm.Print_Area" localSheetId="6">'CLASIF-OBJETO GASTO'!$B$1:$J$266</definedName>
    <definedName name="_xlnm.Print_Area" localSheetId="1">'F-2 InfAnaDeudaPubOP'!$A$1:$I$49</definedName>
    <definedName name="_xlnm.Print_Area" localSheetId="2">'F-3 InfAnaObligDifFinan'!$A$1:$K$31</definedName>
    <definedName name="_xlnm.Print_Area" localSheetId="3">'F-4 BalancePresupuestario'!$A$1:$F$96</definedName>
    <definedName name="_xlnm.Print_Area" localSheetId="4">'F-5 EAID'!$A$1:$I$91</definedName>
    <definedName name="_xlnm.Print_Titles" localSheetId="0">'ANEXO I-F1 ESFD'!$2:$7</definedName>
    <definedName name="_xlnm.Print_Titles" localSheetId="8">'CLASIF- SERV PERSONALES'!$7:$14</definedName>
    <definedName name="_xlnm.Print_Titles" localSheetId="7">'CLASIFICACION FUNCIONAL'!$1:$15</definedName>
    <definedName name="_xlnm.Print_Titles" localSheetId="6">'CLASIF-OBJETO GASTO'!$1:$15</definedName>
    <definedName name="_xlnm.Print_Titles" localSheetId="2">'F-3 InfAnaObligDifFinan'!$6:$6</definedName>
    <definedName name="_xlnm.Print_Titles" localSheetId="3">'F-4 BalancePresupuestario'!$1:$5</definedName>
    <definedName name="_xlnm.Print_Titles" localSheetId="4">'F-5 EAID'!$1:$8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9" l="1"/>
  <c r="B7" i="19"/>
  <c r="B10" i="18"/>
  <c r="B7" i="18"/>
  <c r="B9" i="16"/>
  <c r="B6" i="16"/>
  <c r="E58" i="4" l="1"/>
  <c r="D58" i="4"/>
  <c r="C58" i="4"/>
  <c r="C11" i="4" l="1"/>
  <c r="C18" i="2"/>
  <c r="C10" i="2"/>
  <c r="C9" i="2" s="1"/>
  <c r="C14" i="2"/>
  <c r="E73" i="1" l="1"/>
  <c r="F7" i="1" l="1"/>
  <c r="E7" i="1"/>
  <c r="C10" i="4" l="1"/>
  <c r="C20" i="2" l="1"/>
  <c r="I26" i="5" l="1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1" i="5"/>
  <c r="I42" i="5"/>
  <c r="F42" i="5" l="1"/>
  <c r="F17" i="5" l="1"/>
  <c r="F15" i="5"/>
  <c r="E59" i="4" l="1"/>
  <c r="D59" i="4"/>
  <c r="G15" i="2" l="1"/>
  <c r="G18" i="2" l="1"/>
  <c r="F37" i="5" l="1"/>
  <c r="C61" i="4" l="1"/>
  <c r="C55" i="4"/>
  <c r="C19" i="4" l="1"/>
  <c r="G11" i="2" l="1"/>
  <c r="K10" i="2" s="1"/>
  <c r="E78" i="1" l="1"/>
  <c r="E71" i="1"/>
  <c r="I47" i="5" l="1"/>
  <c r="I68" i="5" l="1"/>
  <c r="I61" i="5"/>
  <c r="I62" i="5"/>
  <c r="I63" i="5"/>
  <c r="I65" i="5"/>
  <c r="I66" i="5"/>
  <c r="I67" i="5"/>
  <c r="I60" i="5"/>
  <c r="I51" i="5"/>
  <c r="I52" i="5"/>
  <c r="I53" i="5"/>
  <c r="I54" i="5"/>
  <c r="I55" i="5"/>
  <c r="I56" i="5"/>
  <c r="I57" i="5"/>
  <c r="I58" i="5"/>
  <c r="I21" i="5"/>
  <c r="I22" i="5"/>
  <c r="I23" i="5"/>
  <c r="I24" i="5"/>
  <c r="I25" i="5"/>
  <c r="I20" i="5"/>
  <c r="I12" i="5"/>
  <c r="I13" i="5"/>
  <c r="I14" i="5"/>
  <c r="I15" i="5"/>
  <c r="I16" i="5"/>
  <c r="I17" i="5"/>
  <c r="I11" i="5"/>
  <c r="D37" i="2" l="1"/>
  <c r="E37" i="2"/>
  <c r="F37" i="2"/>
  <c r="G37" i="2"/>
  <c r="C37" i="2"/>
  <c r="D27" i="2"/>
  <c r="E27" i="2"/>
  <c r="F27" i="2"/>
  <c r="H27" i="2"/>
  <c r="I27" i="2"/>
  <c r="C27" i="2"/>
  <c r="D22" i="2"/>
  <c r="E22" i="2"/>
  <c r="F22" i="2"/>
  <c r="H22" i="2"/>
  <c r="I22" i="2"/>
  <c r="C22" i="2"/>
  <c r="G27" i="2" l="1"/>
  <c r="G22" i="2"/>
  <c r="K9" i="3"/>
  <c r="K10" i="3"/>
  <c r="K11" i="3"/>
  <c r="K12" i="3"/>
  <c r="K13" i="3"/>
  <c r="K15" i="3"/>
  <c r="K16" i="3"/>
  <c r="K17" i="3"/>
  <c r="K18" i="3"/>
  <c r="K19" i="3"/>
  <c r="G12" i="2"/>
  <c r="G13" i="2"/>
  <c r="G16" i="2"/>
  <c r="G17" i="2"/>
  <c r="G21" i="2"/>
  <c r="G23" i="2"/>
  <c r="G24" i="2"/>
  <c r="G25" i="2"/>
  <c r="G26" i="2"/>
  <c r="G28" i="2"/>
  <c r="G29" i="2"/>
  <c r="G30" i="2"/>
  <c r="E80" i="5" l="1"/>
  <c r="F80" i="5"/>
  <c r="G80" i="5"/>
  <c r="H80" i="5"/>
  <c r="D80" i="5"/>
  <c r="E72" i="5"/>
  <c r="F72" i="5"/>
  <c r="G72" i="5"/>
  <c r="H72" i="5"/>
  <c r="D72" i="5"/>
  <c r="E64" i="5"/>
  <c r="F64" i="5"/>
  <c r="G64" i="5"/>
  <c r="H64" i="5"/>
  <c r="D64" i="5"/>
  <c r="E59" i="5"/>
  <c r="F59" i="5"/>
  <c r="G59" i="5"/>
  <c r="H59" i="5"/>
  <c r="D59" i="5"/>
  <c r="E50" i="5"/>
  <c r="F50" i="5"/>
  <c r="G50" i="5"/>
  <c r="H50" i="5"/>
  <c r="D50" i="5"/>
  <c r="E38" i="5"/>
  <c r="F38" i="5"/>
  <c r="G38" i="5"/>
  <c r="H38" i="5"/>
  <c r="D38" i="5"/>
  <c r="E31" i="5"/>
  <c r="F31" i="5"/>
  <c r="G31" i="5"/>
  <c r="H31" i="5"/>
  <c r="D31" i="5"/>
  <c r="E18" i="5"/>
  <c r="F18" i="5"/>
  <c r="G18" i="5"/>
  <c r="H18" i="5"/>
  <c r="D18" i="5"/>
  <c r="D75" i="4"/>
  <c r="D83" i="4" s="1"/>
  <c r="D85" i="4" s="1"/>
  <c r="E75" i="4"/>
  <c r="E83" i="4" s="1"/>
  <c r="E85" i="4" s="1"/>
  <c r="C75" i="4"/>
  <c r="C83" i="4" s="1"/>
  <c r="C85" i="4" s="1"/>
  <c r="D57" i="4"/>
  <c r="E57" i="4"/>
  <c r="C57" i="4"/>
  <c r="D45" i="4"/>
  <c r="E45" i="4"/>
  <c r="C45" i="4"/>
  <c r="D42" i="4"/>
  <c r="E42" i="4"/>
  <c r="C42" i="4"/>
  <c r="D32" i="4"/>
  <c r="E32" i="4"/>
  <c r="C32" i="4"/>
  <c r="E19" i="4"/>
  <c r="D19" i="4"/>
  <c r="D15" i="4"/>
  <c r="D61" i="4" s="1"/>
  <c r="E15" i="4"/>
  <c r="E61" i="4" s="1"/>
  <c r="C15" i="4"/>
  <c r="D10" i="4"/>
  <c r="D55" i="4" s="1"/>
  <c r="E10" i="4"/>
  <c r="E55" i="4" s="1"/>
  <c r="E14" i="3"/>
  <c r="G14" i="3"/>
  <c r="H14" i="3"/>
  <c r="I14" i="3"/>
  <c r="J14" i="3"/>
  <c r="B14" i="3"/>
  <c r="E8" i="3"/>
  <c r="G8" i="3"/>
  <c r="H8" i="3"/>
  <c r="I8" i="3"/>
  <c r="J8" i="3"/>
  <c r="B8" i="3"/>
  <c r="D10" i="2"/>
  <c r="E10" i="2"/>
  <c r="F10" i="2"/>
  <c r="H10" i="2"/>
  <c r="I10" i="2"/>
  <c r="D14" i="2"/>
  <c r="E14" i="2"/>
  <c r="F14" i="2"/>
  <c r="H14" i="2"/>
  <c r="I14" i="2"/>
  <c r="E66" i="1"/>
  <c r="E82" i="1" s="1"/>
  <c r="E58" i="1"/>
  <c r="E43" i="1"/>
  <c r="E39" i="1"/>
  <c r="E32" i="1"/>
  <c r="E28" i="1"/>
  <c r="E24" i="1"/>
  <c r="E20" i="1"/>
  <c r="E10" i="1"/>
  <c r="C23" i="4" l="1"/>
  <c r="C25" i="4" s="1"/>
  <c r="C27" i="4" s="1"/>
  <c r="C36" i="4" s="1"/>
  <c r="C65" i="4"/>
  <c r="C67" i="4" s="1"/>
  <c r="E20" i="3"/>
  <c r="I80" i="5"/>
  <c r="E65" i="4"/>
  <c r="E67" i="4" s="1"/>
  <c r="D65" i="4"/>
  <c r="D67" i="4" s="1"/>
  <c r="G10" i="2"/>
  <c r="C49" i="4"/>
  <c r="I59" i="5"/>
  <c r="E70" i="5"/>
  <c r="G70" i="5"/>
  <c r="E49" i="4"/>
  <c r="B20" i="3"/>
  <c r="G20" i="3"/>
  <c r="J20" i="3"/>
  <c r="K20" i="3" s="1"/>
  <c r="I20" i="3"/>
  <c r="H20" i="3"/>
  <c r="K14" i="3"/>
  <c r="D23" i="4"/>
  <c r="D25" i="4" s="1"/>
  <c r="D27" i="4" s="1"/>
  <c r="D36" i="4" s="1"/>
  <c r="I50" i="5"/>
  <c r="F70" i="5"/>
  <c r="I72" i="5"/>
  <c r="D70" i="5"/>
  <c r="I18" i="5"/>
  <c r="H70" i="5"/>
  <c r="I70" i="5" s="1"/>
  <c r="I64" i="5"/>
  <c r="D49" i="4"/>
  <c r="E23" i="4"/>
  <c r="E25" i="4" s="1"/>
  <c r="E27" i="4" s="1"/>
  <c r="E36" i="4" s="1"/>
  <c r="K8" i="3"/>
  <c r="E9" i="2"/>
  <c r="E20" i="2" s="1"/>
  <c r="I9" i="2"/>
  <c r="I20" i="2" s="1"/>
  <c r="H9" i="2"/>
  <c r="H20" i="2" s="1"/>
  <c r="G14" i="2"/>
  <c r="F9" i="2"/>
  <c r="F20" i="2" s="1"/>
  <c r="D9" i="2"/>
  <c r="D20" i="2" s="1"/>
  <c r="E48" i="1"/>
  <c r="E60" i="1" s="1"/>
  <c r="E84" i="1" s="1"/>
  <c r="B61" i="1"/>
  <c r="B42" i="1"/>
  <c r="B39" i="1"/>
  <c r="B32" i="1"/>
  <c r="B26" i="1"/>
  <c r="B18" i="1"/>
  <c r="B10" i="1"/>
  <c r="G9" i="2" l="1"/>
  <c r="C65" i="1"/>
  <c r="B48" i="1"/>
  <c r="B63" i="1" s="1"/>
  <c r="B65" i="1" s="1"/>
  <c r="G20" i="2" l="1"/>
  <c r="K20" i="2" s="1"/>
  <c r="E40" i="5"/>
  <c r="E44" i="5" s="1"/>
  <c r="E75" i="5" s="1"/>
  <c r="G40" i="5"/>
  <c r="G44" i="5" s="1"/>
  <c r="G75" i="5" s="1"/>
  <c r="D40" i="5"/>
  <c r="D44" i="5"/>
  <c r="D75" i="5" s="1"/>
  <c r="F40" i="5"/>
  <c r="H40" i="5"/>
  <c r="I40" i="5" s="1"/>
  <c r="I44" i="5" s="1"/>
  <c r="I75" i="5" s="1"/>
  <c r="H44" i="5" l="1"/>
  <c r="H75" i="5" s="1"/>
  <c r="F44" i="5"/>
  <c r="F75" i="5" s="1"/>
</calcChain>
</file>

<file path=xl/sharedStrings.xml><?xml version="1.0" encoding="utf-8"?>
<sst xmlns="http://schemas.openxmlformats.org/spreadsheetml/2006/main" count="908" uniqueCount="535">
  <si>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</si>
  <si>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</si>
  <si>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</si>
  <si>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</si>
  <si>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</si>
  <si>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</si>
  <si>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</si>
  <si>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</si>
  <si>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</si>
  <si>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</si>
  <si>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</si>
  <si>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</si>
  <si>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</si>
  <si>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</si>
  <si>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</si>
  <si>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</si>
  <si>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</si>
  <si>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</si>
  <si>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</si>
  <si>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</si>
  <si>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</si>
  <si>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</si>
  <si>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</si>
  <si>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</si>
  <si>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</si>
  <si>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</si>
  <si>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</si>
  <si>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</si>
  <si>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</si>
  <si>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</si>
  <si>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</si>
  <si>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</si>
  <si>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</si>
  <si>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</si>
  <si>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</si>
  <si>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</si>
  <si>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</si>
  <si>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</si>
  <si>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</si>
  <si>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</si>
  <si>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</si>
  <si>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</si>
  <si>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</si>
  <si>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</si>
  <si>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</si>
  <si>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</si>
  <si>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</si>
  <si>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</si>
  <si>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</si>
  <si>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</si>
  <si>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</si>
  <si>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</si>
  <si>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</si>
  <si>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</si>
  <si>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</si>
  <si>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</si>
  <si>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</si>
  <si>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</si>
  <si>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</si>
  <si>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</si>
  <si>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</si>
  <si>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</si>
  <si>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</si>
  <si>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</si>
  <si>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</si>
  <si>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</si>
  <si>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</si>
  <si>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</si>
  <si>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</si>
  <si>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</si>
  <si>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</si>
  <si>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</si>
  <si>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</si>
  <si>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</si>
  <si>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</si>
  <si>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</si>
  <si>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</si>
  <si>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</si>
  <si>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</si>
  <si>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</si>
  <si>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</si>
  <si>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</si>
  <si>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</si>
  <si>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</si>
  <si>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</si>
  <si>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</si>
  <si>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</si>
  <si>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</si>
  <si>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</si>
  <si>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</si>
  <si>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</si>
  <si>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</si>
  <si>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</si>
  <si>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</si>
  <si>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</si>
  <si>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</si>
  <si>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</si>
  <si>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</si>
  <si>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</si>
  <si>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</si>
  <si>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</si>
  <si>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</si>
  <si>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</si>
  <si>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</si>
  <si>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</si>
  <si>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</si>
  <si>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</si>
  <si>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</si>
  <si>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</si>
  <si>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</si>
  <si>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</si>
  <si>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</si>
  <si>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</si>
  <si>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</si>
  <si>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</si>
  <si>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</si>
  <si>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</si>
  <si>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</si>
  <si>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</si>
  <si>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</si>
  <si>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</si>
  <si>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</si>
  <si>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</si>
  <si>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</si>
  <si>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</si>
  <si>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</si>
  <si>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</si>
  <si>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</si>
  <si>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</si>
  <si>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</si>
  <si>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</si>
  <si>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</si>
  <si>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</si>
  <si>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</si>
  <si>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</si>
  <si>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</si>
  <si>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</si>
  <si>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</si>
  <si>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</si>
  <si>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</si>
  <si>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</si>
  <si>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</si>
  <si>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</si>
  <si>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</si>
  <si>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</si>
  <si>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</si>
  <si>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</si>
  <si>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</si>
  <si>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</si>
  <si>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</si>
  <si>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</si>
  <si>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</si>
  <si>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</si>
  <si>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</si>
  <si>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</si>
  <si>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</si>
  <si>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</si>
  <si>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</si>
  <si>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</si>
  <si>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</si>
  <si>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</si>
  <si>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</si>
  <si>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</si>
  <si>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</si>
  <si>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</si>
  <si>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</si>
  <si>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</si>
  <si>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</si>
  <si>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</si>
  <si>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</si>
  <si>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</si>
  <si>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</si>
  <si>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</si>
  <si>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</si>
  <si>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</si>
  <si>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</si>
  <si>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</si>
  <si>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</si>
  <si>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</si>
  <si>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</si>
  <si>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</si>
  <si>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</si>
  <si>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</si>
  <si>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</si>
  <si>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</si>
  <si>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</si>
  <si>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</si>
  <si>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</si>
  <si>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</si>
  <si>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</si>
  <si>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</si>
  <si>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</si>
  <si>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</si>
  <si>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</si>
  <si>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</si>
  <si>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</si>
  <si>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</si>
  <si>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</si>
  <si>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</si>
  <si>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</si>
  <si>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</si>
  <si>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</si>
  <si>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</si>
  <si>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</si>
  <si>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</si>
  <si>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</si>
  <si>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</si>
  <si>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</si>
  <si>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</si>
  <si>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</si>
  <si>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</si>
  <si>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</si>
  <si>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</si>
  <si>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</si>
  <si>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</si>
  <si>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</si>
  <si>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</si>
  <si>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</si>
  <si>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</si>
  <si>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</si>
  <si>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</si>
  <si>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</si>
  <si>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</si>
  <si>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</si>
  <si>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</si>
  <si>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</si>
  <si>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</si>
  <si>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</si>
  <si>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</si>
  <si>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</si>
  <si>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</si>
  <si>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</si>
  <si>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</si>
  <si>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</si>
  <si>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</si>
  <si>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</si>
  <si>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</si>
  <si>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</si>
  <si>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</si>
  <si>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</si>
  <si>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</si>
  <si>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</si>
  <si>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</si>
  <si>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</si>
  <si>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</si>
  <si>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</si>
  <si>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</si>
  <si>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</si>
  <si>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</si>
  <si>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</si>
  <si>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</si>
  <si>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</si>
  <si>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</si>
  <si>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</si>
  <si>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</si>
  <si>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</si>
  <si>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</si>
  <si>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</si>
  <si>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</si>
  <si>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</si>
  <si>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</si>
  <si>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</si>
  <si>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</si>
  <si>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</si>
  <si>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</si>
  <si>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</si>
  <si>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</si>
  <si>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</si>
  <si>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</si>
  <si>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</si>
  <si>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</si>
  <si>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</si>
  <si>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</si>
  <si>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</si>
  <si>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</si>
  <si>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</si>
  <si>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</si>
  <si>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</si>
  <si>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</si>
  <si>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</si>
  <si>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</si>
  <si>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</si>
  <si>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</si>
  <si>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</si>
  <si>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</si>
  <si>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</si>
  <si>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</si>
  <si>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</si>
  <si>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</si>
  <si>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</si>
  <si>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</si>
  <si>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</si>
  <si>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</si>
  <si>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</si>
  <si>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Clasificación Administrativa</t>
  </si>
  <si>
    <t>Clasificación Funcional (Finalidad y Función)</t>
  </si>
  <si>
    <t>Clasificación de Servicios Personales por Categoría</t>
  </si>
  <si>
    <t>Formato 1  Estado de Situación Financiera Detallado - LDF</t>
  </si>
  <si>
    <t>Formato 2  Informe Analítico de la Deuda Pública y Otros Pasivos - LDF</t>
  </si>
  <si>
    <t>Formato 3  Informe Analítico de Obligaciones Diferentes de Financiamientos – LDF</t>
  </si>
  <si>
    <t>Formato 4  Balance Presupuestario - LDF</t>
  </si>
  <si>
    <t>Formato 5  Estado Analítico de Ingresos Detallado - LDF</t>
  </si>
  <si>
    <t>CUENTA PÚBLICA 2016</t>
  </si>
  <si>
    <t>FONDO ESTATAL DE FOMENTO INDUSTRIAL DEL ESTADO DE CAMPECHE</t>
  </si>
  <si>
    <t>CUENTA PÚBLICA 2017</t>
  </si>
  <si>
    <t>Al 31 de marzo de 2020 y 2019</t>
  </si>
  <si>
    <t>Del 1 de enero al 31 de marzo de 2020</t>
  </si>
  <si>
    <t>Monto pagado de la inversión al 31 de marzo de 2020</t>
  </si>
  <si>
    <t>Monto pagado de la inversión actualizado al 31 de marzo de 2020</t>
  </si>
  <si>
    <t>Saldo pendiente por pagar de la inversión al 31 de marzo de 2020</t>
  </si>
  <si>
    <t>Estado Analítico del Ejercicio del Presupuesto de Egresos Detallado -LDF</t>
  </si>
  <si>
    <t>Subejercicio</t>
  </si>
  <si>
    <t>3 = (1 + 2 )</t>
  </si>
  <si>
    <t>6 = ( 3 - 4 )</t>
  </si>
  <si>
    <t xml:space="preserve">I. Gasto No Etiquetado </t>
  </si>
  <si>
    <t>(I = A+B+C+D+E+F+G+H+I+J)</t>
  </si>
  <si>
    <t>A.</t>
  </si>
  <si>
    <t>Dirección General</t>
  </si>
  <si>
    <t>B.</t>
  </si>
  <si>
    <t>Direccion de Crédito Primer Piso</t>
  </si>
  <si>
    <t>C.</t>
  </si>
  <si>
    <t>Direccion de Programas de Segundo Piso</t>
  </si>
  <si>
    <t>D.</t>
  </si>
  <si>
    <t>Direccion Financiera</t>
  </si>
  <si>
    <t>E.</t>
  </si>
  <si>
    <t>Direccion de Administración</t>
  </si>
  <si>
    <t>F.</t>
  </si>
  <si>
    <t>Sucursal Cd. Del Carmen</t>
  </si>
  <si>
    <t>G.</t>
  </si>
  <si>
    <t>Sucursal Escarcega</t>
  </si>
  <si>
    <t>H.</t>
  </si>
  <si>
    <t>Sucursal Calkiní</t>
  </si>
  <si>
    <t xml:space="preserve">I.  </t>
  </si>
  <si>
    <t>Coordinacion Juridica</t>
  </si>
  <si>
    <t>J.</t>
  </si>
  <si>
    <t>Departamento Tecnologias de la Informacion</t>
  </si>
  <si>
    <t xml:space="preserve">II. Gasto  Etiquetado </t>
  </si>
  <si>
    <t>(II = A+B+C+D+E+F+G+H+I)</t>
  </si>
  <si>
    <t>III. Total de Egresos (III = I+II)</t>
  </si>
  <si>
    <t>Estado Analítico del Ejercicio del Presupuesto de Egresos Detallado - LDF</t>
  </si>
  <si>
    <t>Clasificación por Objeto del Gasto (Capítulo y Concepto)</t>
  </si>
  <si>
    <t>I. Gasto No Etiquetado (I = A+B+C+D+E+F+G+H+I)</t>
  </si>
  <si>
    <t>A. Servicios Personales</t>
  </si>
  <si>
    <t>(A= a1+a2+a3+a4+a5+a6+a7)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</si>
  <si>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</si>
  <si>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</si>
  <si>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</si>
  <si>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</si>
  <si>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</si>
  <si>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</si>
  <si>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</si>
  <si>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</si>
  <si>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</si>
  <si>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</si>
  <si>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</si>
  <si>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</si>
  <si>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</si>
  <si>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</si>
  <si>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 Materiales y Suministros</t>
  </si>
  <si>
    <t>(B= b1+b2+b3+b4+b5+b6+b7+b8+b9)</t>
  </si>
  <si>
    <t>b1)</t>
  </si>
  <si>
    <t>Materiales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</si>
  <si>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</si>
  <si>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</si>
  <si>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</si>
  <si>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</si>
  <si>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</si>
  <si>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</si>
  <si>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</si>
  <si>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</si>
  <si>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</si>
  <si>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</si>
  <si>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</si>
  <si>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</si>
  <si>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</si>
  <si>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</si>
  <si>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</si>
  <si>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</si>
  <si>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C.Servicios Generales</t>
  </si>
  <si>
    <t>(C= c1+c2+c3+c4+c5+c6+c7+c8+c9)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</si>
  <si>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</si>
  <si>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</si>
  <si>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</si>
  <si>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</si>
  <si>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</si>
  <si>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</si>
  <si>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</si>
  <si>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</si>
  <si>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</si>
  <si>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</si>
  <si>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</si>
  <si>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Publicidad.</t>
  </si>
  <si>
    <t>c7)</t>
  </si>
  <si>
    <t>Servicios de Traslado y Viáticos</t>
  </si>
  <si>
    <t>c8)</t>
  </si>
  <si>
    <t>Servicios Oficiales</t>
  </si>
  <si>
    <t>c9)</t>
  </si>
  <si>
    <t>Otros Servicios Generales</t>
  </si>
  <si>
    <t>D. Transferencias, Asignaciones, Subsidios y Otras Ayudas (D= d1+d2+d3+d4+d5+d6+d7+d8+d9)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</si>
  <si>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</si>
  <si>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</si>
  <si>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</si>
  <si>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</si>
  <si>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</si>
  <si>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</si>
  <si>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</si>
  <si>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</si>
  <si>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</si>
  <si>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</si>
  <si>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</si>
  <si>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</si>
  <si>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</si>
  <si>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</si>
  <si>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</si>
  <si>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</si>
  <si>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</si>
  <si>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</si>
  <si>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 Bienes Muebles, Inmuebles e Intangibles(E=e1+e2+e3+e4+e5+e6+e7+e8+e9)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</si>
  <si>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</si>
  <si>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</si>
  <si>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</si>
  <si>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</si>
  <si>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</si>
  <si>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</si>
  <si>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</si>
  <si>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</si>
  <si>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</si>
  <si>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</si>
  <si>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</si>
  <si>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</si>
  <si>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</si>
  <si>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</si>
  <si>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</si>
  <si>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</si>
  <si>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</si>
  <si>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</si>
  <si>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 Inversión Pública</t>
  </si>
  <si>
    <t>(F= f1+f2+f3)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</si>
  <si>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</si>
  <si>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</si>
  <si>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</si>
  <si>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</si>
  <si>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</si>
  <si>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</si>
  <si>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G.Inversiones Financieras y Otras Provisiones (G=g1+g2+g3+g4+g5+g6+g7)</t>
  </si>
  <si>
    <t>g1)</t>
  </si>
  <si>
    <t>Inversiones Para el Fomento de Actividades Productivas.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</si>
  <si>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</si>
  <si>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</si>
  <si>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</si>
  <si>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</si>
  <si>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</si>
  <si>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</si>
  <si>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</si>
  <si>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</si>
  <si>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g6)</t>
  </si>
  <si>
    <t>Otras Inversiones Financieras</t>
  </si>
  <si>
    <t>g7)</t>
  </si>
  <si>
    <t>Provisiones para Contingencias y Otras Erogaciones Especiales</t>
  </si>
  <si>
    <t>H. Participaciones y Aportaciones (H= h1+h2+h3)</t>
  </si>
  <si>
    <t>h1)</t>
  </si>
  <si>
    <t>Participaciones</t>
  </si>
  <si>
    <t>h2)</t>
  </si>
  <si>
    <t>Aportaciones</t>
  </si>
  <si>
    <t>h3)</t>
  </si>
  <si>
    <t>Convenios</t>
  </si>
  <si>
    <t xml:space="preserve">I. Deuda Pública </t>
  </si>
  <si>
    <t>(I= i1+i2+i3+i4+i5+i6+i7)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</si>
  <si>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</si>
  <si>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</si>
  <si>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</si>
  <si>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</si>
  <si>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</si>
  <si>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</si>
  <si>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</si>
  <si>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</si>
  <si>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</si>
  <si>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</si>
  <si>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</si>
  <si>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</si>
  <si>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</si>
  <si>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</si>
  <si>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Gasto  Etiquetado (I = A+B+C+D+E+F+G+H+I)</t>
  </si>
  <si>
    <t>D. Transferencias, Asignaciones, Subsidios y Otras Ayudas  (D= d1+d2+d3+d4+d5+d6+d7+d8+d9)</t>
  </si>
  <si>
    <t>(H= i1+i2+i3+i4+i5+i6+i7)</t>
  </si>
  <si>
    <t>III.</t>
  </si>
  <si>
    <t>Total de Egresos (III= I+II)</t>
  </si>
  <si>
    <t>I. Gasto No Etiquetado (I = A+B+C+D)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</si>
  <si>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</si>
  <si>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</si>
  <si>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</si>
  <si>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</si>
  <si>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</si>
  <si>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</si>
  <si>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</si>
  <si>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</si>
  <si>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a8)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</si>
  <si>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</si>
  <si>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</si>
  <si>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</si>
  <si>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</si>
  <si>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</si>
  <si>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</si>
  <si>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</si>
  <si>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</si>
  <si>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</si>
  <si>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</si>
  <si>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</si>
  <si>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</si>
  <si>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</si>
  <si>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</si>
  <si>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</si>
  <si>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</si>
  <si>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</si>
  <si>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</si>
  <si>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</si>
  <si>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</si>
  <si>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</si>
  <si>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</si>
  <si>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</si>
  <si>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II. Gasto Etiquetado (I = A+B+C+D)</t>
  </si>
  <si>
    <t xml:space="preserve">Total de Egresos (III =I+ II) </t>
  </si>
  <si>
    <t>I. Gasto No Etiquetado (I = A+B+C+D+E+F)</t>
  </si>
  <si>
    <t>Personal Administrativo y de Servicio Público</t>
  </si>
  <si>
    <t>Magisterio</t>
  </si>
  <si>
    <t>Servicios de Salud ( C= c1+c2)</t>
  </si>
  <si>
    <t>Personal Administrativo</t>
  </si>
  <si>
    <t>Personal Médico, Paramédico y afin</t>
  </si>
  <si>
    <t xml:space="preserve">D. </t>
  </si>
  <si>
    <t>Seguridad Pública</t>
  </si>
  <si>
    <t>Gastos asociados ala implementacion de nuevas leyes federales o reformas a las mismas ( E= e1+e2)</t>
  </si>
  <si>
    <t>Nombre del Programa o Ley 1</t>
  </si>
  <si>
    <t>Nombre del Programa o Ley 2</t>
  </si>
  <si>
    <t>Sentencias laborales definitivas</t>
  </si>
  <si>
    <t>II. Gasto Etiquetado (I = A+B+C+D+E+F)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</si>
</sst>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0_ ;\-0\ "/>
  </numFmts>
  <fonts count="3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521">
    <xf numFmtId="0" fontId="0" fillId="0" borderId="0" xfId="0"/>
    <xf numFmtId="0" fontId="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3" fillId="3" borderId="5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justify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0" fillId="3" borderId="0" xfId="0" applyFill="1"/>
    <xf numFmtId="0" fontId="4" fillId="3" borderId="6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4" fillId="3" borderId="11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 indent="5"/>
    </xf>
    <xf numFmtId="0" fontId="3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5"/>
    </xf>
    <xf numFmtId="0" fontId="3" fillId="3" borderId="7" xfId="0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left" vertical="center" wrapText="1" indent="1"/>
    </xf>
    <xf numFmtId="0" fontId="4" fillId="3" borderId="7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justify" vertical="center"/>
    </xf>
    <xf numFmtId="0" fontId="4" fillId="3" borderId="8" xfId="0" applyFont="1" applyFill="1" applyBorder="1" applyAlignment="1">
      <alignment vertical="center"/>
    </xf>
    <xf numFmtId="2" fontId="4" fillId="3" borderId="7" xfId="0" applyNumberFormat="1" applyFont="1" applyFill="1" applyBorder="1" applyAlignment="1">
      <alignment horizontal="right" vertical="center" wrapText="1"/>
    </xf>
    <xf numFmtId="0" fontId="10" fillId="0" borderId="0" xfId="0" applyFont="1"/>
    <xf numFmtId="4" fontId="6" fillId="0" borderId="0" xfId="0" applyNumberFormat="1" applyFont="1"/>
    <xf numFmtId="0" fontId="6" fillId="0" borderId="0" xfId="0" applyFont="1"/>
    <xf numFmtId="4" fontId="6" fillId="0" borderId="0" xfId="0" applyNumberFormat="1" applyFont="1" applyAlignment="1">
      <alignment horizontal="right"/>
    </xf>
    <xf numFmtId="4" fontId="4" fillId="3" borderId="7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2" fontId="3" fillId="3" borderId="7" xfId="0" applyNumberFormat="1" applyFont="1" applyFill="1" applyBorder="1" applyAlignment="1">
      <alignment horizontal="right" vertical="center" wrapText="1"/>
    </xf>
    <xf numFmtId="4" fontId="5" fillId="3" borderId="7" xfId="0" applyNumberFormat="1" applyFont="1" applyFill="1" applyBorder="1" applyAlignment="1">
      <alignment horizontal="justify" vertical="center" wrapText="1"/>
    </xf>
    <xf numFmtId="4" fontId="3" fillId="3" borderId="7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0" fillId="0" borderId="0" xfId="0" applyBorder="1"/>
    <xf numFmtId="0" fontId="12" fillId="3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indent="1"/>
    </xf>
    <xf numFmtId="4" fontId="3" fillId="3" borderId="11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4" fontId="3" fillId="3" borderId="8" xfId="0" applyNumberFormat="1" applyFont="1" applyFill="1" applyBorder="1" applyAlignment="1">
      <alignment vertical="center"/>
    </xf>
    <xf numFmtId="0" fontId="3" fillId="0" borderId="0" xfId="0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justify" vertical="center" wrapText="1"/>
    </xf>
    <xf numFmtId="4" fontId="1" fillId="0" borderId="7" xfId="0" applyNumberFormat="1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justify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4" xfId="0" applyNumberFormat="1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7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horizontal="right" vertical="center"/>
    </xf>
    <xf numFmtId="4" fontId="13" fillId="0" borderId="7" xfId="0" applyNumberFormat="1" applyFont="1" applyFill="1" applyBorder="1" applyAlignment="1">
      <alignment horizontal="justify" vertical="center" wrapText="1"/>
    </xf>
    <xf numFmtId="4" fontId="13" fillId="0" borderId="5" xfId="0" applyNumberFormat="1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14" fillId="0" borderId="0" xfId="0" applyFont="1"/>
    <xf numFmtId="4" fontId="3" fillId="0" borderId="5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3" fontId="0" fillId="0" borderId="0" xfId="2" applyFont="1"/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1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3" fillId="3" borderId="18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justify" vertical="center"/>
    </xf>
    <xf numFmtId="0" fontId="4" fillId="3" borderId="7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/>
      <protection locked="0"/>
    </xf>
    <xf numFmtId="37" fontId="2" fillId="4" borderId="2" xfId="2" applyNumberFormat="1" applyFont="1" applyFill="1" applyBorder="1" applyAlignment="1" applyProtection="1">
      <alignment horizontal="center"/>
    </xf>
    <xf numFmtId="37" fontId="2" fillId="4" borderId="3" xfId="2" applyNumberFormat="1" applyFont="1" applyFill="1" applyBorder="1" applyAlignment="1" applyProtection="1">
      <alignment horizontal="center"/>
    </xf>
    <xf numFmtId="37" fontId="2" fillId="4" borderId="4" xfId="2" applyNumberFormat="1" applyFont="1" applyFill="1" applyBorder="1" applyAlignment="1" applyProtection="1">
      <alignment horizontal="center"/>
    </xf>
    <xf numFmtId="37" fontId="15" fillId="4" borderId="6" xfId="2" applyNumberFormat="1" applyFont="1" applyFill="1" applyBorder="1" applyAlignment="1" applyProtection="1">
      <alignment horizontal="center"/>
    </xf>
    <xf numFmtId="37" fontId="15" fillId="4" borderId="0" xfId="2" applyNumberFormat="1" applyFont="1" applyFill="1" applyBorder="1" applyAlignment="1" applyProtection="1">
      <alignment horizontal="center"/>
    </xf>
    <xf numFmtId="37" fontId="15" fillId="4" borderId="7" xfId="2" applyNumberFormat="1" applyFont="1" applyFill="1" applyBorder="1" applyAlignment="1" applyProtection="1">
      <alignment horizontal="center"/>
    </xf>
    <xf numFmtId="37" fontId="15" fillId="4" borderId="6" xfId="2" applyNumberFormat="1" applyFont="1" applyFill="1" applyBorder="1" applyAlignment="1" applyProtection="1">
      <alignment horizontal="center"/>
      <protection locked="0"/>
    </xf>
    <xf numFmtId="37" fontId="15" fillId="4" borderId="0" xfId="2" applyNumberFormat="1" applyFont="1" applyFill="1" applyBorder="1" applyAlignment="1" applyProtection="1">
      <alignment horizontal="center"/>
      <protection locked="0"/>
    </xf>
    <xf numFmtId="37" fontId="15" fillId="4" borderId="7" xfId="2" applyNumberFormat="1" applyFont="1" applyFill="1" applyBorder="1" applyAlignment="1" applyProtection="1">
      <alignment horizontal="center"/>
      <protection locked="0"/>
    </xf>
    <xf numFmtId="37" fontId="16" fillId="4" borderId="9" xfId="2" applyNumberFormat="1" applyFont="1" applyFill="1" applyBorder="1" applyAlignment="1" applyProtection="1">
      <alignment horizontal="center"/>
    </xf>
    <xf numFmtId="37" fontId="16" fillId="4" borderId="10" xfId="2" applyNumberFormat="1" applyFont="1" applyFill="1" applyBorder="1" applyAlignment="1" applyProtection="1">
      <alignment horizontal="center"/>
    </xf>
    <xf numFmtId="37" fontId="16" fillId="4" borderId="10" xfId="2" applyNumberFormat="1" applyFont="1" applyFill="1" applyBorder="1" applyAlignment="1" applyProtection="1"/>
    <xf numFmtId="37" fontId="16" fillId="4" borderId="11" xfId="2" applyNumberFormat="1" applyFont="1" applyFill="1" applyBorder="1" applyAlignment="1" applyProtection="1"/>
    <xf numFmtId="37" fontId="15" fillId="4" borderId="2" xfId="2" applyNumberFormat="1" applyFont="1" applyFill="1" applyBorder="1" applyAlignment="1" applyProtection="1">
      <alignment horizontal="center" vertical="center" wrapText="1"/>
    </xf>
    <xf numFmtId="37" fontId="15" fillId="4" borderId="3" xfId="2" applyNumberFormat="1" applyFont="1" applyFill="1" applyBorder="1" applyAlignment="1" applyProtection="1">
      <alignment horizontal="center" vertical="center"/>
    </xf>
    <xf numFmtId="37" fontId="15" fillId="4" borderId="13" xfId="2" applyNumberFormat="1" applyFont="1" applyFill="1" applyBorder="1" applyAlignment="1" applyProtection="1">
      <alignment horizontal="center"/>
    </xf>
    <xf numFmtId="37" fontId="15" fillId="4" borderId="14" xfId="2" applyNumberFormat="1" applyFont="1" applyFill="1" applyBorder="1" applyAlignment="1" applyProtection="1">
      <alignment horizontal="center"/>
    </xf>
    <xf numFmtId="37" fontId="15" fillId="4" borderId="15" xfId="2" applyNumberFormat="1" applyFont="1" applyFill="1" applyBorder="1" applyAlignment="1" applyProtection="1">
      <alignment horizontal="center"/>
    </xf>
    <xf numFmtId="37" fontId="15" fillId="4" borderId="19" xfId="2" applyNumberFormat="1" applyFont="1" applyFill="1" applyBorder="1" applyAlignment="1" applyProtection="1">
      <alignment horizontal="center" vertical="center" wrapText="1"/>
    </xf>
    <xf numFmtId="37" fontId="15" fillId="4" borderId="6" xfId="2" applyNumberFormat="1" applyFont="1" applyFill="1" applyBorder="1" applyAlignment="1" applyProtection="1">
      <alignment horizontal="center" vertical="center"/>
    </xf>
    <xf numFmtId="37" fontId="15" fillId="4" borderId="0" xfId="2" applyNumberFormat="1" applyFont="1" applyFill="1" applyBorder="1" applyAlignment="1" applyProtection="1">
      <alignment horizontal="center" vertical="center"/>
    </xf>
    <xf numFmtId="37" fontId="15" fillId="4" borderId="12" xfId="2" applyNumberFormat="1" applyFont="1" applyFill="1" applyBorder="1" applyAlignment="1" applyProtection="1">
      <alignment horizontal="center" vertical="center"/>
    </xf>
    <xf numFmtId="37" fontId="15" fillId="4" borderId="12" xfId="2" applyNumberFormat="1" applyFont="1" applyFill="1" applyBorder="1" applyAlignment="1" applyProtection="1">
      <alignment horizontal="center" wrapText="1"/>
    </xf>
    <xf numFmtId="37" fontId="15" fillId="4" borderId="15" xfId="2" applyNumberFormat="1" applyFont="1" applyFill="1" applyBorder="1" applyAlignment="1" applyProtection="1">
      <alignment horizontal="center" vertical="center"/>
    </xf>
    <xf numFmtId="37" fontId="15" fillId="4" borderId="20" xfId="2" applyNumberFormat="1" applyFont="1" applyFill="1" applyBorder="1" applyAlignment="1" applyProtection="1">
      <alignment horizontal="center" vertical="center" wrapText="1"/>
    </xf>
    <xf numFmtId="37" fontId="15" fillId="4" borderId="9" xfId="2" applyNumberFormat="1" applyFont="1" applyFill="1" applyBorder="1" applyAlignment="1" applyProtection="1">
      <alignment horizontal="center" vertical="center"/>
    </xf>
    <xf numFmtId="37" fontId="15" fillId="4" borderId="10" xfId="2" applyNumberFormat="1" applyFont="1" applyFill="1" applyBorder="1" applyAlignment="1" applyProtection="1">
      <alignment horizontal="center" vertical="center"/>
    </xf>
    <xf numFmtId="37" fontId="15" fillId="4" borderId="8" xfId="2" applyNumberFormat="1" applyFont="1" applyFill="1" applyBorder="1" applyAlignment="1" applyProtection="1">
      <alignment horizontal="center"/>
    </xf>
    <xf numFmtId="37" fontId="15" fillId="4" borderId="21" xfId="2" applyNumberFormat="1" applyFont="1" applyFill="1" applyBorder="1" applyAlignment="1" applyProtection="1">
      <alignment horizontal="center"/>
    </xf>
    <xf numFmtId="37" fontId="15" fillId="4" borderId="22" xfId="2" applyNumberFormat="1" applyFont="1" applyFill="1" applyBorder="1" applyAlignment="1" applyProtection="1">
      <alignment horizontal="center"/>
    </xf>
    <xf numFmtId="0" fontId="15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justify" vertical="center" wrapText="1"/>
    </xf>
    <xf numFmtId="164" fontId="18" fillId="3" borderId="1" xfId="0" applyNumberFormat="1" applyFont="1" applyFill="1" applyBorder="1" applyAlignment="1" applyProtection="1">
      <alignment vertical="center" wrapText="1"/>
      <protection locked="0"/>
    </xf>
    <xf numFmtId="164" fontId="18" fillId="3" borderId="1" xfId="0" applyNumberFormat="1" applyFont="1" applyFill="1" applyBorder="1" applyAlignment="1" applyProtection="1">
      <alignment vertical="center" wrapText="1"/>
    </xf>
    <xf numFmtId="164" fontId="18" fillId="3" borderId="4" xfId="0" applyNumberFormat="1" applyFont="1" applyFill="1" applyBorder="1" applyAlignment="1" applyProtection="1">
      <alignment vertical="center" wrapText="1"/>
    </xf>
    <xf numFmtId="0" fontId="15" fillId="3" borderId="6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justify" vertical="center" wrapText="1"/>
    </xf>
    <xf numFmtId="164" fontId="17" fillId="3" borderId="5" xfId="0" applyNumberFormat="1" applyFont="1" applyFill="1" applyBorder="1" applyAlignment="1">
      <alignment horizontal="justify" vertical="center" wrapText="1"/>
    </xf>
    <xf numFmtId="164" fontId="17" fillId="3" borderId="7" xfId="0" applyNumberFormat="1" applyFont="1" applyFill="1" applyBorder="1" applyAlignment="1">
      <alignment horizontal="justify" vertical="center" wrapText="1"/>
    </xf>
    <xf numFmtId="0" fontId="17" fillId="3" borderId="6" xfId="0" applyFont="1" applyFill="1" applyBorder="1" applyAlignment="1">
      <alignment horizontal="left" vertical="top" wrapText="1"/>
    </xf>
    <xf numFmtId="0" fontId="17" fillId="3" borderId="0" xfId="0" applyFont="1" applyFill="1" applyBorder="1" applyAlignment="1" applyProtection="1">
      <alignment horizontal="justify" vertical="top" wrapText="1"/>
      <protection locked="0"/>
    </xf>
    <xf numFmtId="4" fontId="19" fillId="3" borderId="5" xfId="0" applyNumberFormat="1" applyFont="1" applyFill="1" applyBorder="1" applyAlignment="1" applyProtection="1">
      <alignment vertical="center" wrapText="1"/>
      <protection locked="0"/>
    </xf>
    <xf numFmtId="4" fontId="19" fillId="3" borderId="5" xfId="0" applyNumberFormat="1" applyFont="1" applyFill="1" applyBorder="1" applyAlignment="1" applyProtection="1">
      <alignment vertical="center" wrapText="1"/>
    </xf>
    <xf numFmtId="4" fontId="19" fillId="3" borderId="7" xfId="0" applyNumberFormat="1" applyFont="1" applyFill="1" applyBorder="1" applyAlignment="1" applyProtection="1">
      <alignment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vertical="center"/>
    </xf>
    <xf numFmtId="0" fontId="17" fillId="3" borderId="6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right" vertical="top" wrapText="1"/>
    </xf>
    <xf numFmtId="164" fontId="19" fillId="3" borderId="5" xfId="0" applyNumberFormat="1" applyFont="1" applyFill="1" applyBorder="1" applyAlignment="1" applyProtection="1">
      <alignment vertical="center" wrapText="1"/>
      <protection locked="0"/>
    </xf>
    <xf numFmtId="164" fontId="19" fillId="3" borderId="5" xfId="0" applyNumberFormat="1" applyFont="1" applyFill="1" applyBorder="1" applyAlignment="1" applyProtection="1">
      <alignment vertical="center" wrapText="1"/>
    </xf>
    <xf numFmtId="164" fontId="19" fillId="3" borderId="7" xfId="0" applyNumberFormat="1" applyFont="1" applyFill="1" applyBorder="1" applyAlignment="1" applyProtection="1">
      <alignment vertical="center" wrapText="1"/>
    </xf>
    <xf numFmtId="164" fontId="18" fillId="3" borderId="5" xfId="0" applyNumberFormat="1" applyFont="1" applyFill="1" applyBorder="1" applyAlignment="1" applyProtection="1">
      <alignment vertical="center" wrapText="1"/>
      <protection locked="0"/>
    </xf>
    <xf numFmtId="164" fontId="18" fillId="3" borderId="5" xfId="0" applyNumberFormat="1" applyFont="1" applyFill="1" applyBorder="1" applyAlignment="1" applyProtection="1">
      <alignment vertical="center" wrapText="1"/>
    </xf>
    <xf numFmtId="164" fontId="18" fillId="3" borderId="7" xfId="0" applyNumberFormat="1" applyFont="1" applyFill="1" applyBorder="1" applyAlignment="1" applyProtection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justify" vertical="center" wrapText="1"/>
    </xf>
    <xf numFmtId="0" fontId="17" fillId="3" borderId="9" xfId="0" applyFont="1" applyFill="1" applyBorder="1" applyAlignment="1">
      <alignment horizontal="justify" vertical="top" wrapText="1"/>
    </xf>
    <xf numFmtId="0" fontId="17" fillId="3" borderId="10" xfId="0" applyFont="1" applyFill="1" applyBorder="1" applyAlignment="1">
      <alignment horizontal="justify" vertical="top" wrapText="1"/>
    </xf>
    <xf numFmtId="0" fontId="17" fillId="3" borderId="8" xfId="0" applyFont="1" applyFill="1" applyBorder="1" applyAlignment="1">
      <alignment horizontal="justify" vertical="top" wrapText="1"/>
    </xf>
    <xf numFmtId="1" fontId="17" fillId="3" borderId="8" xfId="0" applyNumberFormat="1" applyFont="1" applyFill="1" applyBorder="1" applyAlignment="1">
      <alignment horizontal="justify" vertical="top" wrapText="1"/>
    </xf>
    <xf numFmtId="1" fontId="17" fillId="3" borderId="11" xfId="0" applyNumberFormat="1" applyFont="1" applyFill="1" applyBorder="1" applyAlignment="1">
      <alignment horizontal="justify" vertical="top" wrapText="1"/>
    </xf>
    <xf numFmtId="0" fontId="0" fillId="0" borderId="0" xfId="0" applyAlignment="1"/>
    <xf numFmtId="0" fontId="2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3" borderId="0" xfId="0" applyFont="1" applyFill="1" applyBorder="1" applyAlignment="1" applyProtection="1">
      <alignment horizontal="center" wrapText="1"/>
      <protection locked="0"/>
    </xf>
    <xf numFmtId="43" fontId="12" fillId="3" borderId="0" xfId="2" applyFont="1" applyFill="1" applyBorder="1" applyProtection="1"/>
    <xf numFmtId="0" fontId="0" fillId="0" borderId="0" xfId="0" applyNumberFormat="1" applyBorder="1"/>
    <xf numFmtId="37" fontId="2" fillId="4" borderId="2" xfId="2" applyNumberFormat="1" applyFont="1" applyFill="1" applyBorder="1" applyAlignment="1" applyProtection="1">
      <alignment horizontal="center" vertical="top"/>
    </xf>
    <xf numFmtId="37" fontId="2" fillId="4" borderId="3" xfId="2" applyNumberFormat="1" applyFont="1" applyFill="1" applyBorder="1" applyAlignment="1" applyProtection="1">
      <alignment horizontal="center" vertical="top"/>
    </xf>
    <xf numFmtId="37" fontId="2" fillId="4" borderId="4" xfId="2" applyNumberFormat="1" applyFont="1" applyFill="1" applyBorder="1" applyAlignment="1" applyProtection="1">
      <alignment horizontal="center" vertical="top"/>
    </xf>
    <xf numFmtId="165" fontId="15" fillId="4" borderId="6" xfId="2" applyNumberFormat="1" applyFont="1" applyFill="1" applyBorder="1" applyAlignment="1" applyProtection="1">
      <alignment horizontal="center" vertical="center"/>
    </xf>
    <xf numFmtId="165" fontId="15" fillId="4" borderId="0" xfId="2" applyNumberFormat="1" applyFont="1" applyFill="1" applyBorder="1" applyAlignment="1" applyProtection="1">
      <alignment horizontal="center" vertical="center"/>
    </xf>
    <xf numFmtId="165" fontId="15" fillId="4" borderId="7" xfId="2" applyNumberFormat="1" applyFont="1" applyFill="1" applyBorder="1" applyAlignment="1" applyProtection="1">
      <alignment horizontal="center" vertical="center"/>
    </xf>
    <xf numFmtId="37" fontId="15" fillId="4" borderId="9" xfId="2" applyNumberFormat="1" applyFont="1" applyFill="1" applyBorder="1" applyAlignment="1" applyProtection="1">
      <alignment horizontal="center"/>
    </xf>
    <xf numFmtId="37" fontId="15" fillId="4" borderId="10" xfId="2" applyNumberFormat="1" applyFont="1" applyFill="1" applyBorder="1" applyAlignment="1" applyProtection="1">
      <alignment horizontal="center"/>
    </xf>
    <xf numFmtId="37" fontId="15" fillId="4" borderId="11" xfId="2" applyNumberFormat="1" applyFont="1" applyFill="1" applyBorder="1" applyAlignment="1" applyProtection="1">
      <alignment horizontal="center"/>
    </xf>
    <xf numFmtId="37" fontId="15" fillId="4" borderId="3" xfId="2" applyNumberFormat="1" applyFont="1" applyFill="1" applyBorder="1" applyAlignment="1" applyProtection="1">
      <alignment horizontal="center" vertical="center" wrapText="1"/>
    </xf>
    <xf numFmtId="37" fontId="15" fillId="4" borderId="23" xfId="2" applyNumberFormat="1" applyFont="1" applyFill="1" applyBorder="1" applyAlignment="1" applyProtection="1">
      <alignment horizontal="center" vertical="center" wrapText="1"/>
    </xf>
    <xf numFmtId="37" fontId="15" fillId="4" borderId="6" xfId="2" applyNumberFormat="1" applyFont="1" applyFill="1" applyBorder="1" applyAlignment="1" applyProtection="1">
      <alignment horizontal="center" vertical="center" wrapText="1"/>
    </xf>
    <xf numFmtId="37" fontId="15" fillId="4" borderId="0" xfId="2" applyNumberFormat="1" applyFont="1" applyFill="1" applyBorder="1" applyAlignment="1" applyProtection="1">
      <alignment horizontal="center" vertical="center" wrapText="1"/>
    </xf>
    <xf numFmtId="37" fontId="15" fillId="4" borderId="24" xfId="2" applyNumberFormat="1" applyFont="1" applyFill="1" applyBorder="1" applyAlignment="1" applyProtection="1">
      <alignment horizontal="center" vertical="center" wrapText="1"/>
    </xf>
    <xf numFmtId="37" fontId="15" fillId="4" borderId="25" xfId="2" applyNumberFormat="1" applyFont="1" applyFill="1" applyBorder="1" applyAlignment="1" applyProtection="1">
      <alignment horizontal="center" vertical="center" wrapText="1"/>
    </xf>
    <xf numFmtId="37" fontId="15" fillId="4" borderId="26" xfId="2" applyNumberFormat="1" applyFont="1" applyFill="1" applyBorder="1" applyAlignment="1" applyProtection="1">
      <alignment horizontal="center"/>
    </xf>
    <xf numFmtId="37" fontId="15" fillId="4" borderId="27" xfId="2" applyNumberFormat="1" applyFont="1" applyFill="1" applyBorder="1" applyAlignment="1" applyProtection="1">
      <alignment horizontal="center"/>
    </xf>
    <xf numFmtId="0" fontId="0" fillId="0" borderId="2" xfId="0" applyBorder="1" applyAlignment="1">
      <alignment vertical="center"/>
    </xf>
    <xf numFmtId="37" fontId="15" fillId="0" borderId="2" xfId="2" applyNumberFormat="1" applyFont="1" applyFill="1" applyBorder="1" applyAlignment="1" applyProtection="1">
      <alignment horizontal="left" vertical="center"/>
    </xf>
    <xf numFmtId="37" fontId="16" fillId="0" borderId="3" xfId="2" applyNumberFormat="1" applyFont="1" applyFill="1" applyBorder="1" applyAlignment="1" applyProtection="1">
      <alignment horizontal="center" vertical="center" wrapText="1"/>
    </xf>
    <xf numFmtId="37" fontId="16" fillId="0" borderId="4" xfId="2" applyNumberFormat="1" applyFont="1" applyFill="1" applyBorder="1" applyAlignment="1" applyProtection="1">
      <alignment horizontal="center" vertical="center" wrapText="1"/>
    </xf>
    <xf numFmtId="164" fontId="22" fillId="3" borderId="1" xfId="3" applyNumberFormat="1" applyFont="1" applyFill="1" applyBorder="1" applyAlignment="1">
      <alignment horizontal="right" vertical="center"/>
    </xf>
    <xf numFmtId="164" fontId="22" fillId="0" borderId="1" xfId="3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8" fillId="0" borderId="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164" fontId="22" fillId="3" borderId="5" xfId="3" applyNumberFormat="1" applyFont="1" applyFill="1" applyBorder="1" applyAlignment="1">
      <alignment horizontal="right" vertical="center"/>
    </xf>
    <xf numFmtId="164" fontId="22" fillId="0" borderId="5" xfId="3" applyNumberFormat="1" applyFont="1" applyFill="1" applyBorder="1" applyAlignment="1">
      <alignment horizontal="right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4" fontId="23" fillId="3" borderId="5" xfId="4" applyNumberFormat="1" applyFont="1" applyFill="1" applyBorder="1" applyAlignment="1" applyProtection="1">
      <alignment horizontal="right" vertical="center"/>
      <protection locked="0"/>
    </xf>
    <xf numFmtId="4" fontId="23" fillId="3" borderId="5" xfId="4" applyNumberFormat="1" applyFont="1" applyFill="1" applyBorder="1" applyAlignment="1">
      <alignment horizontal="right" vertical="center"/>
    </xf>
    <xf numFmtId="4" fontId="23" fillId="0" borderId="5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23" fillId="3" borderId="8" xfId="4" applyNumberFormat="1" applyFont="1" applyFill="1" applyBorder="1" applyAlignment="1" applyProtection="1">
      <alignment horizontal="right" vertical="center"/>
      <protection locked="0"/>
    </xf>
    <xf numFmtId="4" fontId="23" fillId="3" borderId="8" xfId="4" applyNumberFormat="1" applyFont="1" applyFill="1" applyBorder="1" applyAlignment="1">
      <alignment horizontal="right" vertical="center"/>
    </xf>
    <xf numFmtId="4" fontId="23" fillId="0" borderId="8" xfId="4" applyNumberFormat="1" applyFont="1" applyFill="1" applyBorder="1" applyAlignment="1" applyProtection="1">
      <alignment horizontal="right" vertical="center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164" fontId="23" fillId="3" borderId="5" xfId="3" applyNumberFormat="1" applyFont="1" applyFill="1" applyBorder="1" applyAlignment="1" applyProtection="1">
      <alignment horizontal="right" vertical="center"/>
      <protection locked="0"/>
    </xf>
    <xf numFmtId="164" fontId="23" fillId="3" borderId="5" xfId="3" applyNumberFormat="1" applyFont="1" applyFill="1" applyBorder="1" applyAlignment="1">
      <alignment horizontal="right" vertical="center"/>
    </xf>
    <xf numFmtId="164" fontId="23" fillId="0" borderId="5" xfId="3" applyNumberFormat="1" applyFont="1" applyFill="1" applyBorder="1" applyAlignment="1" applyProtection="1">
      <alignment horizontal="right" vertical="center"/>
      <protection locked="0"/>
    </xf>
    <xf numFmtId="4" fontId="23" fillId="3" borderId="5" xfId="3" applyNumberFormat="1" applyFont="1" applyFill="1" applyBorder="1" applyAlignment="1" applyProtection="1">
      <alignment horizontal="right" vertical="center"/>
      <protection locked="0"/>
    </xf>
    <xf numFmtId="4" fontId="23" fillId="3" borderId="5" xfId="3" applyNumberFormat="1" applyFont="1" applyFill="1" applyBorder="1" applyAlignment="1">
      <alignment horizontal="right" vertical="center"/>
    </xf>
    <xf numFmtId="4" fontId="23" fillId="0" borderId="5" xfId="3" applyNumberFormat="1" applyFont="1" applyFill="1" applyBorder="1" applyAlignment="1" applyProtection="1">
      <alignment horizontal="right" vertical="center"/>
      <protection locked="0"/>
    </xf>
    <xf numFmtId="4" fontId="23" fillId="3" borderId="8" xfId="3" applyNumberFormat="1" applyFont="1" applyFill="1" applyBorder="1" applyAlignment="1" applyProtection="1">
      <alignment horizontal="right" vertical="center"/>
      <protection locked="0"/>
    </xf>
    <xf numFmtId="4" fontId="23" fillId="3" borderId="8" xfId="3" applyNumberFormat="1" applyFont="1" applyFill="1" applyBorder="1" applyAlignment="1">
      <alignment horizontal="right" vertical="center"/>
    </xf>
    <xf numFmtId="4" fontId="23" fillId="0" borderId="8" xfId="3" applyNumberFormat="1" applyFont="1" applyFill="1" applyBorder="1" applyAlignment="1" applyProtection="1">
      <alignment horizontal="right" vertical="center"/>
      <protection locked="0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" fontId="23" fillId="3" borderId="1" xfId="3" applyNumberFormat="1" applyFont="1" applyFill="1" applyBorder="1" applyAlignment="1">
      <alignment horizontal="right" vertical="center"/>
    </xf>
    <xf numFmtId="4" fontId="23" fillId="0" borderId="1" xfId="3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37" fontId="15" fillId="0" borderId="6" xfId="2" applyNumberFormat="1" applyFont="1" applyFill="1" applyBorder="1" applyAlignment="1" applyProtection="1">
      <alignment horizontal="left" vertical="center"/>
    </xf>
    <xf numFmtId="37" fontId="16" fillId="0" borderId="0" xfId="2" applyNumberFormat="1" applyFont="1" applyFill="1" applyBorder="1" applyAlignment="1" applyProtection="1">
      <alignment horizontal="center" vertical="center" wrapText="1"/>
    </xf>
    <xf numFmtId="37" fontId="16" fillId="0" borderId="7" xfId="2" applyNumberFormat="1" applyFont="1" applyFill="1" applyBorder="1" applyAlignment="1" applyProtection="1">
      <alignment horizontal="center" vertical="center" wrapText="1"/>
    </xf>
    <xf numFmtId="4" fontId="23" fillId="3" borderId="1" xfId="3" applyNumberFormat="1" applyFont="1" applyFill="1" applyBorder="1" applyAlignment="1" applyProtection="1">
      <alignment horizontal="right" vertical="center"/>
      <protection locked="0"/>
    </xf>
    <xf numFmtId="4" fontId="23" fillId="0" borderId="5" xfId="3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164" fontId="24" fillId="0" borderId="8" xfId="0" applyNumberFormat="1" applyFont="1" applyBorder="1" applyAlignment="1">
      <alignment vertical="center"/>
    </xf>
    <xf numFmtId="0" fontId="25" fillId="0" borderId="0" xfId="0" applyFont="1"/>
    <xf numFmtId="0" fontId="26" fillId="4" borderId="2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165" fontId="26" fillId="4" borderId="6" xfId="2" applyNumberFormat="1" applyFont="1" applyFill="1" applyBorder="1" applyAlignment="1" applyProtection="1">
      <alignment horizontal="center" vertical="center"/>
    </xf>
    <xf numFmtId="165" fontId="26" fillId="4" borderId="0" xfId="2" applyNumberFormat="1" applyFont="1" applyFill="1" applyBorder="1" applyAlignment="1" applyProtection="1">
      <alignment horizontal="center" vertical="center"/>
    </xf>
    <xf numFmtId="165" fontId="26" fillId="4" borderId="7" xfId="2" applyNumberFormat="1" applyFont="1" applyFill="1" applyBorder="1" applyAlignment="1" applyProtection="1">
      <alignment horizontal="center" vertical="center"/>
    </xf>
    <xf numFmtId="165" fontId="26" fillId="4" borderId="6" xfId="2" applyNumberFormat="1" applyFont="1" applyFill="1" applyBorder="1" applyAlignment="1" applyProtection="1">
      <alignment horizontal="center" vertical="center"/>
      <protection locked="0"/>
    </xf>
    <xf numFmtId="165" fontId="26" fillId="4" borderId="0" xfId="2" applyNumberFormat="1" applyFont="1" applyFill="1" applyBorder="1" applyAlignment="1" applyProtection="1">
      <alignment horizontal="center" vertical="center"/>
      <protection locked="0"/>
    </xf>
    <xf numFmtId="165" fontId="26" fillId="4" borderId="7" xfId="2" applyNumberFormat="1" applyFont="1" applyFill="1" applyBorder="1" applyAlignment="1" applyProtection="1">
      <alignment horizontal="center" vertical="center"/>
      <protection locked="0"/>
    </xf>
    <xf numFmtId="165" fontId="27" fillId="4" borderId="9" xfId="2" applyNumberFormat="1" applyFont="1" applyFill="1" applyBorder="1" applyAlignment="1" applyProtection="1">
      <alignment horizontal="center" vertical="center"/>
    </xf>
    <xf numFmtId="165" fontId="27" fillId="4" borderId="10" xfId="2" applyNumberFormat="1" applyFont="1" applyFill="1" applyBorder="1" applyAlignment="1" applyProtection="1">
      <alignment horizontal="center" vertical="center"/>
    </xf>
    <xf numFmtId="165" fontId="27" fillId="4" borderId="11" xfId="2" applyNumberFormat="1" applyFont="1" applyFill="1" applyBorder="1" applyAlignment="1" applyProtection="1">
      <alignment horizontal="center" vertical="center"/>
    </xf>
    <xf numFmtId="165" fontId="26" fillId="4" borderId="2" xfId="2" applyNumberFormat="1" applyFont="1" applyFill="1" applyBorder="1" applyAlignment="1" applyProtection="1">
      <alignment horizontal="center" vertical="center"/>
    </xf>
    <xf numFmtId="165" fontId="26" fillId="4" borderId="4" xfId="2" applyNumberFormat="1" applyFont="1" applyFill="1" applyBorder="1" applyAlignment="1" applyProtection="1">
      <alignment horizontal="center" vertical="center"/>
    </xf>
    <xf numFmtId="165" fontId="26" fillId="4" borderId="14" xfId="2" applyNumberFormat="1" applyFont="1" applyFill="1" applyBorder="1" applyAlignment="1" applyProtection="1">
      <alignment horizontal="center" vertical="center"/>
    </xf>
    <xf numFmtId="165" fontId="26" fillId="4" borderId="1" xfId="2" applyNumberFormat="1" applyFont="1" applyFill="1" applyBorder="1" applyAlignment="1" applyProtection="1">
      <alignment horizontal="center" vertical="center"/>
    </xf>
    <xf numFmtId="165" fontId="26" fillId="4" borderId="15" xfId="2" applyNumberFormat="1" applyFont="1" applyFill="1" applyBorder="1" applyAlignment="1" applyProtection="1">
      <alignment horizontal="center" vertical="center"/>
    </xf>
    <xf numFmtId="165" fontId="26" fillId="4" borderId="12" xfId="2" applyNumberFormat="1" applyFont="1" applyFill="1" applyBorder="1" applyAlignment="1" applyProtection="1">
      <alignment horizontal="center" vertical="center" wrapText="1"/>
    </xf>
    <xf numFmtId="165" fontId="26" fillId="4" borderId="12" xfId="2" applyNumberFormat="1" applyFont="1" applyFill="1" applyBorder="1" applyAlignment="1" applyProtection="1">
      <alignment horizontal="center" vertical="center"/>
    </xf>
    <xf numFmtId="165" fontId="26" fillId="4" borderId="8" xfId="2" applyNumberFormat="1" applyFont="1" applyFill="1" applyBorder="1" applyAlignment="1" applyProtection="1">
      <alignment horizontal="center" vertical="center"/>
    </xf>
    <xf numFmtId="165" fontId="26" fillId="4" borderId="9" xfId="2" applyNumberFormat="1" applyFont="1" applyFill="1" applyBorder="1" applyAlignment="1" applyProtection="1">
      <alignment horizontal="center" vertical="center"/>
    </xf>
    <xf numFmtId="165" fontId="26" fillId="4" borderId="11" xfId="2" applyNumberFormat="1" applyFont="1" applyFill="1" applyBorder="1" applyAlignment="1" applyProtection="1">
      <alignment horizontal="center" vertical="center"/>
    </xf>
    <xf numFmtId="165" fontId="26" fillId="4" borderId="0" xfId="2" applyNumberFormat="1" applyFont="1" applyFill="1" applyBorder="1" applyAlignment="1" applyProtection="1">
      <alignment horizontal="center" vertical="center"/>
    </xf>
    <xf numFmtId="165" fontId="26" fillId="4" borderId="28" xfId="2" applyNumberFormat="1" applyFont="1" applyFill="1" applyBorder="1" applyAlignment="1" applyProtection="1">
      <alignment horizontal="center" vertical="center"/>
    </xf>
    <xf numFmtId="165" fontId="26" fillId="4" borderId="26" xfId="2" applyNumberFormat="1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>
      <alignment horizontal="left" vertical="center"/>
    </xf>
    <xf numFmtId="0" fontId="25" fillId="3" borderId="4" xfId="0" applyFont="1" applyFill="1" applyBorder="1" applyAlignment="1">
      <alignment horizontal="justify" vertical="center" wrapText="1"/>
    </xf>
    <xf numFmtId="164" fontId="26" fillId="3" borderId="1" xfId="0" applyNumberFormat="1" applyFont="1" applyFill="1" applyBorder="1" applyAlignment="1">
      <alignment horizontal="right" vertical="center"/>
    </xf>
    <xf numFmtId="0" fontId="26" fillId="3" borderId="6" xfId="0" applyFont="1" applyFill="1" applyBorder="1" applyAlignment="1">
      <alignment horizontal="right" vertical="center" wrapText="1"/>
    </xf>
    <xf numFmtId="0" fontId="26" fillId="3" borderId="7" xfId="0" applyFont="1" applyFill="1" applyBorder="1" applyAlignment="1">
      <alignment horizontal="left" vertical="center" wrapText="1"/>
    </xf>
    <xf numFmtId="164" fontId="26" fillId="3" borderId="5" xfId="0" applyNumberFormat="1" applyFont="1" applyFill="1" applyBorder="1" applyAlignment="1">
      <alignment horizontal="right" vertical="center" wrapText="1"/>
    </xf>
    <xf numFmtId="0" fontId="25" fillId="3" borderId="6" xfId="0" applyFont="1" applyFill="1" applyBorder="1" applyAlignment="1">
      <alignment horizontal="right" vertical="center"/>
    </xf>
    <xf numFmtId="0" fontId="25" fillId="3" borderId="7" xfId="0" applyFont="1" applyFill="1" applyBorder="1" applyAlignment="1">
      <alignment horizontal="left" vertical="center"/>
    </xf>
    <xf numFmtId="164" fontId="25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25" fillId="3" borderId="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164" fontId="25" fillId="3" borderId="5" xfId="0" applyNumberFormat="1" applyFont="1" applyFill="1" applyBorder="1" applyAlignment="1" applyProtection="1">
      <alignment horizontal="right" vertical="center" wrapText="1"/>
    </xf>
    <xf numFmtId="164" fontId="25" fillId="3" borderId="5" xfId="0" applyNumberFormat="1" applyFont="1" applyFill="1" applyBorder="1" applyAlignment="1" applyProtection="1">
      <alignment horizontal="right" vertical="center"/>
      <protection locked="0"/>
    </xf>
    <xf numFmtId="164" fontId="25" fillId="3" borderId="5" xfId="0" applyNumberFormat="1" applyFont="1" applyFill="1" applyBorder="1" applyAlignment="1" applyProtection="1">
      <alignment horizontal="right" vertical="center"/>
    </xf>
    <xf numFmtId="164" fontId="26" fillId="3" borderId="5" xfId="0" applyNumberFormat="1" applyFont="1" applyFill="1" applyBorder="1" applyAlignment="1">
      <alignment horizontal="right" vertical="center"/>
    </xf>
    <xf numFmtId="164" fontId="25" fillId="0" borderId="5" xfId="0" applyNumberFormat="1" applyFont="1" applyFill="1" applyBorder="1" applyAlignment="1">
      <alignment horizontal="right" vertical="center" wrapText="1"/>
    </xf>
    <xf numFmtId="164" fontId="26" fillId="3" borderId="5" xfId="0" applyNumberFormat="1" applyFont="1" applyFill="1" applyBorder="1" applyAlignment="1" applyProtection="1">
      <alignment horizontal="right" vertical="center"/>
    </xf>
    <xf numFmtId="0" fontId="25" fillId="3" borderId="7" xfId="0" applyFont="1" applyFill="1" applyBorder="1" applyAlignment="1">
      <alignment horizontal="left" vertical="center" wrapText="1"/>
    </xf>
    <xf numFmtId="0" fontId="25" fillId="3" borderId="29" xfId="0" applyFont="1" applyFill="1" applyBorder="1" applyAlignment="1">
      <alignment horizontal="right" vertical="center"/>
    </xf>
    <xf numFmtId="0" fontId="25" fillId="3" borderId="30" xfId="0" applyFont="1" applyFill="1" applyBorder="1" applyAlignment="1">
      <alignment horizontal="left" vertical="center"/>
    </xf>
    <xf numFmtId="164" fontId="25" fillId="3" borderId="31" xfId="0" applyNumberFormat="1" applyFont="1" applyFill="1" applyBorder="1" applyAlignment="1" applyProtection="1">
      <alignment horizontal="right" vertical="center"/>
      <protection locked="0"/>
    </xf>
    <xf numFmtId="164" fontId="25" fillId="3" borderId="31" xfId="0" applyNumberFormat="1" applyFont="1" applyFill="1" applyBorder="1" applyAlignment="1">
      <alignment horizontal="right" vertical="center" wrapText="1"/>
    </xf>
    <xf numFmtId="0" fontId="26" fillId="3" borderId="6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/>
    </xf>
    <xf numFmtId="0" fontId="26" fillId="3" borderId="11" xfId="0" applyFont="1" applyFill="1" applyBorder="1" applyAlignment="1">
      <alignment vertical="center"/>
    </xf>
    <xf numFmtId="164" fontId="26" fillId="3" borderId="8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right" vertical="top"/>
    </xf>
    <xf numFmtId="0" fontId="25" fillId="0" borderId="0" xfId="0" applyFont="1" applyBorder="1"/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37" fontId="26" fillId="4" borderId="6" xfId="2" applyNumberFormat="1" applyFont="1" applyFill="1" applyBorder="1" applyAlignment="1" applyProtection="1">
      <alignment horizontal="center"/>
    </xf>
    <xf numFmtId="37" fontId="26" fillId="4" borderId="0" xfId="2" applyNumberFormat="1" applyFont="1" applyFill="1" applyBorder="1" applyAlignment="1" applyProtection="1">
      <alignment horizontal="center"/>
    </xf>
    <xf numFmtId="37" fontId="26" fillId="4" borderId="7" xfId="2" applyNumberFormat="1" applyFont="1" applyFill="1" applyBorder="1" applyAlignment="1" applyProtection="1">
      <alignment horizontal="center"/>
    </xf>
    <xf numFmtId="37" fontId="26" fillId="4" borderId="6" xfId="2" applyNumberFormat="1" applyFont="1" applyFill="1" applyBorder="1" applyAlignment="1" applyProtection="1">
      <alignment horizontal="center"/>
      <protection locked="0"/>
    </xf>
    <xf numFmtId="37" fontId="26" fillId="4" borderId="0" xfId="2" applyNumberFormat="1" applyFont="1" applyFill="1" applyBorder="1" applyAlignment="1" applyProtection="1">
      <alignment horizontal="center"/>
      <protection locked="0"/>
    </xf>
    <xf numFmtId="37" fontId="26" fillId="4" borderId="7" xfId="2" applyNumberFormat="1" applyFont="1" applyFill="1" applyBorder="1" applyAlignment="1" applyProtection="1">
      <alignment horizontal="center"/>
      <protection locked="0"/>
    </xf>
    <xf numFmtId="37" fontId="26" fillId="4" borderId="9" xfId="2" applyNumberFormat="1" applyFont="1" applyFill="1" applyBorder="1" applyAlignment="1" applyProtection="1">
      <alignment horizontal="center"/>
    </xf>
    <xf numFmtId="37" fontId="26" fillId="4" borderId="10" xfId="2" applyNumberFormat="1" applyFont="1" applyFill="1" applyBorder="1" applyAlignment="1" applyProtection="1">
      <alignment horizontal="center"/>
    </xf>
    <xf numFmtId="165" fontId="26" fillId="4" borderId="10" xfId="2" applyNumberFormat="1" applyFont="1" applyFill="1" applyBorder="1" applyAlignment="1" applyProtection="1">
      <alignment horizontal="right" vertical="center"/>
    </xf>
    <xf numFmtId="165" fontId="26" fillId="4" borderId="10" xfId="2" applyNumberFormat="1" applyFont="1" applyFill="1" applyBorder="1" applyAlignment="1" applyProtection="1">
      <alignment vertical="center"/>
    </xf>
    <xf numFmtId="165" fontId="26" fillId="4" borderId="10" xfId="2" applyNumberFormat="1" applyFont="1" applyFill="1" applyBorder="1" applyAlignment="1" applyProtection="1">
      <alignment horizontal="center" vertical="center"/>
    </xf>
    <xf numFmtId="37" fontId="26" fillId="4" borderId="11" xfId="2" applyNumberFormat="1" applyFont="1" applyFill="1" applyBorder="1" applyAlignment="1" applyProtection="1">
      <alignment horizontal="center"/>
    </xf>
    <xf numFmtId="37" fontId="26" fillId="4" borderId="2" xfId="2" applyNumberFormat="1" applyFont="1" applyFill="1" applyBorder="1" applyAlignment="1" applyProtection="1">
      <alignment horizontal="center" vertical="center" wrapText="1"/>
    </xf>
    <xf numFmtId="37" fontId="26" fillId="4" borderId="3" xfId="2" applyNumberFormat="1" applyFont="1" applyFill="1" applyBorder="1" applyAlignment="1" applyProtection="1">
      <alignment horizontal="center" vertical="center" wrapText="1"/>
    </xf>
    <xf numFmtId="37" fontId="26" fillId="4" borderId="4" xfId="2" applyNumberFormat="1" applyFont="1" applyFill="1" applyBorder="1" applyAlignment="1" applyProtection="1">
      <alignment horizontal="center" vertical="center" wrapText="1"/>
    </xf>
    <xf numFmtId="37" fontId="26" fillId="4" borderId="13" xfId="2" applyNumberFormat="1" applyFont="1" applyFill="1" applyBorder="1" applyAlignment="1" applyProtection="1">
      <alignment horizontal="center"/>
    </xf>
    <xf numFmtId="37" fontId="26" fillId="4" borderId="14" xfId="2" applyNumberFormat="1" applyFont="1" applyFill="1" applyBorder="1" applyAlignment="1" applyProtection="1">
      <alignment horizontal="center"/>
    </xf>
    <xf numFmtId="37" fontId="26" fillId="4" borderId="15" xfId="2" applyNumberFormat="1" applyFont="1" applyFill="1" applyBorder="1" applyAlignment="1" applyProtection="1">
      <alignment horizontal="center"/>
    </xf>
    <xf numFmtId="37" fontId="26" fillId="4" borderId="23" xfId="2" applyNumberFormat="1" applyFont="1" applyFill="1" applyBorder="1" applyAlignment="1" applyProtection="1">
      <alignment horizontal="center" vertical="center" wrapText="1"/>
    </xf>
    <xf numFmtId="37" fontId="26" fillId="4" borderId="6" xfId="2" applyNumberFormat="1" applyFont="1" applyFill="1" applyBorder="1" applyAlignment="1" applyProtection="1">
      <alignment horizontal="center" vertical="center" wrapText="1"/>
    </xf>
    <xf numFmtId="37" fontId="26" fillId="4" borderId="0" xfId="2" applyNumberFormat="1" applyFont="1" applyFill="1" applyBorder="1" applyAlignment="1" applyProtection="1">
      <alignment horizontal="center" vertical="center" wrapText="1"/>
    </xf>
    <xf numFmtId="37" fontId="26" fillId="4" borderId="7" xfId="2" applyNumberFormat="1" applyFont="1" applyFill="1" applyBorder="1" applyAlignment="1" applyProtection="1">
      <alignment horizontal="center" vertical="center" wrapText="1"/>
    </xf>
    <xf numFmtId="37" fontId="26" fillId="4" borderId="9" xfId="2" applyNumberFormat="1" applyFont="1" applyFill="1" applyBorder="1" applyAlignment="1" applyProtection="1">
      <alignment horizontal="center" vertical="center"/>
    </xf>
    <xf numFmtId="37" fontId="26" fillId="4" borderId="12" xfId="2" applyNumberFormat="1" applyFont="1" applyFill="1" applyBorder="1" applyAlignment="1" applyProtection="1">
      <alignment horizontal="center" wrapText="1"/>
    </xf>
    <xf numFmtId="37" fontId="26" fillId="4" borderId="10" xfId="2" applyNumberFormat="1" applyFont="1" applyFill="1" applyBorder="1" applyAlignment="1" applyProtection="1">
      <alignment horizontal="center" vertical="center"/>
    </xf>
    <xf numFmtId="37" fontId="26" fillId="4" borderId="12" xfId="2" applyNumberFormat="1" applyFont="1" applyFill="1" applyBorder="1" applyAlignment="1" applyProtection="1">
      <alignment horizontal="center" vertical="center"/>
    </xf>
    <xf numFmtId="37" fontId="26" fillId="4" borderId="32" xfId="2" applyNumberFormat="1" applyFont="1" applyFill="1" applyBorder="1" applyAlignment="1" applyProtection="1">
      <alignment horizontal="center" vertical="center" wrapText="1"/>
    </xf>
    <xf numFmtId="37" fontId="26" fillId="4" borderId="9" xfId="2" applyNumberFormat="1" applyFont="1" applyFill="1" applyBorder="1" applyAlignment="1" applyProtection="1">
      <alignment horizontal="center" vertical="center" wrapText="1"/>
    </xf>
    <xf numFmtId="37" fontId="26" fillId="4" borderId="10" xfId="2" applyNumberFormat="1" applyFont="1" applyFill="1" applyBorder="1" applyAlignment="1" applyProtection="1">
      <alignment horizontal="center" vertical="center" wrapText="1"/>
    </xf>
    <xf numFmtId="37" fontId="26" fillId="4" borderId="11" xfId="2" applyNumberFormat="1" applyFont="1" applyFill="1" applyBorder="1" applyAlignment="1" applyProtection="1">
      <alignment horizontal="center" vertical="center" wrapText="1"/>
    </xf>
    <xf numFmtId="37" fontId="26" fillId="4" borderId="25" xfId="2" applyNumberFormat="1" applyFont="1" applyFill="1" applyBorder="1" applyAlignment="1" applyProtection="1">
      <alignment horizontal="center"/>
    </xf>
    <xf numFmtId="37" fontId="26" fillId="4" borderId="26" xfId="2" applyNumberFormat="1" applyFont="1" applyFill="1" applyBorder="1" applyAlignment="1" applyProtection="1">
      <alignment horizontal="center"/>
    </xf>
    <xf numFmtId="37" fontId="26" fillId="4" borderId="28" xfId="2" applyNumberFormat="1" applyFont="1" applyFill="1" applyBorder="1" applyAlignment="1" applyProtection="1">
      <alignment horizontal="center"/>
    </xf>
    <xf numFmtId="37" fontId="26" fillId="4" borderId="31" xfId="2" applyNumberFormat="1" applyFont="1" applyFill="1" applyBorder="1" applyAlignment="1" applyProtection="1">
      <alignment horizontal="center"/>
    </xf>
    <xf numFmtId="37" fontId="26" fillId="0" borderId="2" xfId="2" applyNumberFormat="1" applyFont="1" applyFill="1" applyBorder="1" applyAlignment="1" applyProtection="1">
      <alignment horizontal="left" vertical="center"/>
    </xf>
    <xf numFmtId="37" fontId="27" fillId="0" borderId="3" xfId="2" applyNumberFormat="1" applyFont="1" applyFill="1" applyBorder="1" applyAlignment="1" applyProtection="1">
      <alignment horizontal="center" vertical="center" wrapText="1"/>
    </xf>
    <xf numFmtId="37" fontId="27" fillId="0" borderId="4" xfId="2" applyNumberFormat="1" applyFont="1" applyFill="1" applyBorder="1" applyAlignment="1" applyProtection="1">
      <alignment horizontal="center" vertical="center" wrapText="1"/>
    </xf>
    <xf numFmtId="164" fontId="28" fillId="3" borderId="1" xfId="3" applyNumberFormat="1" applyFont="1" applyFill="1" applyBorder="1" applyAlignment="1">
      <alignment horizontal="right" vertical="center"/>
    </xf>
    <xf numFmtId="164" fontId="28" fillId="3" borderId="2" xfId="3" applyNumberFormat="1" applyFont="1" applyFill="1" applyBorder="1" applyAlignment="1">
      <alignment horizontal="right" vertical="center"/>
    </xf>
    <xf numFmtId="164" fontId="28" fillId="3" borderId="33" xfId="3" applyNumberFormat="1" applyFont="1" applyFill="1" applyBorder="1" applyAlignment="1">
      <alignment horizontal="right" vertical="center"/>
    </xf>
    <xf numFmtId="0" fontId="29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 wrapText="1"/>
    </xf>
    <xf numFmtId="164" fontId="28" fillId="3" borderId="5" xfId="3" applyNumberFormat="1" applyFont="1" applyFill="1" applyBorder="1" applyAlignment="1">
      <alignment horizontal="right" vertical="center"/>
    </xf>
    <xf numFmtId="164" fontId="28" fillId="3" borderId="6" xfId="3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164" fontId="31" fillId="3" borderId="5" xfId="3" applyNumberFormat="1" applyFont="1" applyFill="1" applyBorder="1" applyAlignment="1" applyProtection="1">
      <alignment horizontal="right" vertical="center"/>
      <protection locked="0"/>
    </xf>
    <xf numFmtId="164" fontId="31" fillId="3" borderId="6" xfId="3" applyNumberFormat="1" applyFont="1" applyFill="1" applyBorder="1" applyAlignment="1">
      <alignment horizontal="right" vertical="center"/>
    </xf>
    <xf numFmtId="164" fontId="31" fillId="3" borderId="5" xfId="3" applyNumberFormat="1" applyFont="1" applyFill="1" applyBorder="1" applyAlignment="1">
      <alignment horizontal="right" vertical="center"/>
    </xf>
    <xf numFmtId="0" fontId="29" fillId="0" borderId="6" xfId="0" applyFont="1" applyBorder="1" applyAlignment="1">
      <alignment horizontal="right" vertical="center" wrapText="1"/>
    </xf>
    <xf numFmtId="0" fontId="29" fillId="0" borderId="7" xfId="0" applyFont="1" applyBorder="1" applyAlignment="1">
      <alignment horizontal="left" vertical="center" wrapText="1"/>
    </xf>
    <xf numFmtId="37" fontId="26" fillId="0" borderId="6" xfId="2" applyNumberFormat="1" applyFont="1" applyFill="1" applyBorder="1" applyAlignment="1" applyProtection="1">
      <alignment horizontal="left" vertical="center"/>
    </xf>
    <xf numFmtId="37" fontId="27" fillId="0" borderId="0" xfId="2" applyNumberFormat="1" applyFont="1" applyFill="1" applyBorder="1" applyAlignment="1" applyProtection="1">
      <alignment horizontal="center" vertical="center" wrapText="1"/>
    </xf>
    <xf numFmtId="37" fontId="27" fillId="0" borderId="7" xfId="2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164" fontId="24" fillId="0" borderId="9" xfId="0" applyNumberFormat="1" applyFont="1" applyBorder="1" applyAlignment="1">
      <alignment vertical="center"/>
    </xf>
  </cellXfs>
  <cellStyles count="5">
    <cellStyle name="Millares" xfId="2" builtinId="3"/>
    <cellStyle name="Millares 2" xfId="3"/>
    <cellStyle name="Millares 2 2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3905250</xdr:colOff>
      <xdr:row>1</xdr:row>
      <xdr:rowOff>108857</xdr:rowOff>
    </xdr:from>
    <xdr:to>
      <xdr:col>5</xdr:col>
      <xdr:colOff>952500</xdr:colOff>
      <xdr:row>5</xdr:row>
      <xdr:rowOff>14806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0286" y="176893"/>
          <a:ext cx="2476500" cy="5182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156882</xdr:colOff>
      <xdr:row>1</xdr:row>
      <xdr:rowOff>11206</xdr:rowOff>
    </xdr:from>
    <xdr:to>
      <xdr:col>8</xdr:col>
      <xdr:colOff>1008528</xdr:colOff>
      <xdr:row>3</xdr:row>
      <xdr:rowOff>734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9647" y="201706"/>
          <a:ext cx="1770529" cy="370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224117</xdr:colOff>
      <xdr:row>1</xdr:row>
      <xdr:rowOff>22411</xdr:rowOff>
    </xdr:from>
    <xdr:to>
      <xdr:col>10</xdr:col>
      <xdr:colOff>724942</xdr:colOff>
      <xdr:row>3</xdr:row>
      <xdr:rowOff>112059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735" y="212911"/>
          <a:ext cx="2248942" cy="4706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155345</xdr:colOff>
      <xdr:row>1</xdr:row>
      <xdr:rowOff>142874</xdr:rowOff>
    </xdr:from>
    <xdr:to>
      <xdr:col>4</xdr:col>
      <xdr:colOff>589429</xdr:colOff>
      <xdr:row>3</xdr:row>
      <xdr:rowOff>38099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4070" y="333374"/>
          <a:ext cx="1319909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180975</xdr:rowOff>
    </xdr:from>
    <xdr:to>
      <xdr:col>8</xdr:col>
      <xdr:colOff>648742</xdr:colOff>
      <xdr:row>3</xdr:row>
      <xdr:rowOff>80123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180975"/>
          <a:ext cx="2248942" cy="4706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85725</xdr:rowOff>
    </xdr:from>
    <xdr:to>
      <xdr:col>2</xdr:col>
      <xdr:colOff>590550</xdr:colOff>
      <xdr:row>3</xdr:row>
      <xdr:rowOff>104775</xdr:rowOff>
    </xdr:to>
    <xdr:pic>
      <xdr:nvPicPr>
        <xdr:cNvPr id="2" name="9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695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0</xdr:row>
      <xdr:rowOff>133350</xdr:rowOff>
    </xdr:from>
    <xdr:to>
      <xdr:col>8</xdr:col>
      <xdr:colOff>1123950</xdr:colOff>
      <xdr:row>3</xdr:row>
      <xdr:rowOff>66675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133350"/>
          <a:ext cx="3371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85725</xdr:rowOff>
    </xdr:from>
    <xdr:to>
      <xdr:col>2</xdr:col>
      <xdr:colOff>495300</xdr:colOff>
      <xdr:row>3</xdr:row>
      <xdr:rowOff>114300</xdr:rowOff>
    </xdr:to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733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1238250</xdr:colOff>
      <xdr:row>0</xdr:row>
      <xdr:rowOff>104775</xdr:rowOff>
    </xdr:from>
    <xdr:to>
      <xdr:col>9</xdr:col>
      <xdr:colOff>1133475</xdr:colOff>
      <xdr:row>3</xdr:row>
      <xdr:rowOff>47625</xdr:rowOff>
    </xdr:to>
    <xdr:pic>
      <xdr:nvPicPr>
        <xdr:cNvPr id="3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104775"/>
          <a:ext cx="3381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123825</xdr:rowOff>
    </xdr:from>
    <xdr:to>
      <xdr:col>2</xdr:col>
      <xdr:colOff>533400</xdr:colOff>
      <xdr:row>3</xdr:row>
      <xdr:rowOff>171450</xdr:rowOff>
    </xdr:to>
    <xdr:pic>
      <xdr:nvPicPr>
        <xdr:cNvPr id="2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695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238125</xdr:colOff>
      <xdr:row>0</xdr:row>
      <xdr:rowOff>152400</xdr:rowOff>
    </xdr:from>
    <xdr:to>
      <xdr:col>8</xdr:col>
      <xdr:colOff>390525</xdr:colOff>
      <xdr:row>3</xdr:row>
      <xdr:rowOff>114300</xdr:rowOff>
    </xdr:to>
    <xdr:pic>
      <xdr:nvPicPr>
        <xdr:cNvPr id="3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52400"/>
          <a:ext cx="3371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123825</xdr:rowOff>
    </xdr:from>
    <xdr:to>
      <xdr:col>2</xdr:col>
      <xdr:colOff>561975</xdr:colOff>
      <xdr:row>3</xdr:row>
      <xdr:rowOff>142875</xdr:rowOff>
    </xdr:to>
    <xdr:pic>
      <xdr:nvPicPr>
        <xdr:cNvPr id="2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695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1104900</xdr:colOff>
      <xdr:row>0</xdr:row>
      <xdr:rowOff>180975</xdr:rowOff>
    </xdr:from>
    <xdr:to>
      <xdr:col>9</xdr:col>
      <xdr:colOff>904875</xdr:colOff>
      <xdr:row>3</xdr:row>
      <xdr:rowOff>114300</xdr:rowOff>
    </xdr:to>
    <xdr:pic>
      <xdr:nvPicPr>
        <xdr:cNvPr id="3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80975"/>
          <a:ext cx="3371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view="pageBreakPreview" zoomScale="70" zoomScaleNormal="100" zoomScaleSheetLayoutView="70" workbookViewId="0">
      <selection activeCell="C37" sqref="C37:D37"/>
    </sheetView>
  </sheetViews>
  <sheetFormatPr baseColWidth="10" defaultRowHeight="11.25" x14ac:dyDescent="0.2"/>
  <cols>
    <col min="1" max="1" width="64.7109375" style="1" customWidth="1"/>
    <col min="2" max="2" width="16.7109375" style="12" customWidth="1"/>
    <col min="3" max="3" width="16.7109375" style="1" customWidth="1"/>
    <col min="4" max="4" width="64.7109375" style="1" customWidth="1"/>
    <col min="5" max="6" width="16.7109375" style="13" customWidth="1"/>
    <col min="7" max="7" width="13" style="1" bestFit="1" customWidth="1"/>
    <col min="8" max="16384" width="11.42578125" style="1"/>
  </cols>
  <sheetData>
    <row r="1" spans="1:6" ht="5.25" customHeight="1" thickBot="1" x14ac:dyDescent="0.25">
      <c r="A1" s="102"/>
      <c r="B1" s="103"/>
      <c r="C1" s="102"/>
      <c r="D1" s="102"/>
      <c r="E1" s="104"/>
      <c r="F1" s="104"/>
    </row>
    <row r="2" spans="1:6" ht="12.75" customHeight="1" x14ac:dyDescent="0.2">
      <c r="A2" s="169" t="s">
        <v>304</v>
      </c>
      <c r="B2" s="170"/>
      <c r="C2" s="170"/>
      <c r="D2" s="170"/>
      <c r="E2" s="170"/>
      <c r="F2" s="171"/>
    </row>
    <row r="3" spans="1:6" ht="12" x14ac:dyDescent="0.2">
      <c r="A3" s="175" t="s">
        <v>303</v>
      </c>
      <c r="B3" s="176"/>
      <c r="C3" s="176"/>
      <c r="D3" s="176"/>
      <c r="E3" s="176"/>
      <c r="F3" s="177"/>
    </row>
    <row r="4" spans="1:6" ht="12" x14ac:dyDescent="0.2">
      <c r="A4" s="172" t="s">
        <v>297</v>
      </c>
      <c r="B4" s="173"/>
      <c r="C4" s="173"/>
      <c r="D4" s="173"/>
      <c r="E4" s="173"/>
      <c r="F4" s="174"/>
    </row>
    <row r="5" spans="1:6" ht="12" x14ac:dyDescent="0.2">
      <c r="A5" s="172" t="s">
        <v>305</v>
      </c>
      <c r="B5" s="173"/>
      <c r="C5" s="173"/>
      <c r="D5" s="173"/>
      <c r="E5" s="173"/>
      <c r="F5" s="174"/>
    </row>
    <row r="6" spans="1:6" ht="12.75" thickBot="1" x14ac:dyDescent="0.25">
      <c r="A6" s="166" t="s">
        <v>0</v>
      </c>
      <c r="B6" s="167"/>
      <c r="C6" s="167"/>
      <c r="D6" s="167"/>
      <c r="E6" s="167"/>
      <c r="F6" s="168"/>
    </row>
    <row r="7" spans="1:6" ht="12.75" thickBot="1" x14ac:dyDescent="0.25">
      <c r="A7" s="152" t="s">
        <v>198</v>
      </c>
      <c r="B7" s="153">
        <v>2020</v>
      </c>
      <c r="C7" s="154">
        <v>2019</v>
      </c>
      <c r="D7" s="154" t="s">
        <v>198</v>
      </c>
      <c r="E7" s="153">
        <f>+B7</f>
        <v>2020</v>
      </c>
      <c r="F7" s="153">
        <f>+C7</f>
        <v>2019</v>
      </c>
    </row>
    <row r="8" spans="1:6" ht="12" x14ac:dyDescent="0.2">
      <c r="A8" s="105" t="s">
        <v>2</v>
      </c>
      <c r="B8" s="106"/>
      <c r="C8" s="105"/>
      <c r="D8" s="127" t="s">
        <v>3</v>
      </c>
      <c r="E8" s="132"/>
      <c r="F8" s="107"/>
    </row>
    <row r="9" spans="1:6" ht="12" x14ac:dyDescent="0.2">
      <c r="A9" s="108" t="s">
        <v>4</v>
      </c>
      <c r="B9" s="109"/>
      <c r="C9" s="110"/>
      <c r="D9" s="126" t="s">
        <v>5</v>
      </c>
      <c r="E9" s="116"/>
      <c r="F9" s="111"/>
    </row>
    <row r="10" spans="1:6" ht="12" x14ac:dyDescent="0.2">
      <c r="A10" s="108" t="s">
        <v>6</v>
      </c>
      <c r="B10" s="112">
        <f>SUM(B11:B17)</f>
        <v>7779362.5700000031</v>
      </c>
      <c r="C10" s="112">
        <v>3496939.9299999895</v>
      </c>
      <c r="D10" s="126" t="s">
        <v>7</v>
      </c>
      <c r="E10" s="133">
        <f>SUM(E11:E19)</f>
        <v>9718792.4700000007</v>
      </c>
      <c r="F10" s="112">
        <v>9903353.9700000007</v>
      </c>
    </row>
    <row r="11" spans="1:6" ht="12" x14ac:dyDescent="0.2">
      <c r="A11" s="110" t="s">
        <v>8</v>
      </c>
      <c r="B11" s="111">
        <v>23000</v>
      </c>
      <c r="C11" s="111">
        <v>0</v>
      </c>
      <c r="D11" s="128" t="s">
        <v>9</v>
      </c>
      <c r="E11" s="116"/>
      <c r="F11" s="111"/>
    </row>
    <row r="12" spans="1:6" ht="12" x14ac:dyDescent="0.2">
      <c r="A12" s="110" t="s">
        <v>10</v>
      </c>
      <c r="B12" s="111">
        <v>2262860.8400000026</v>
      </c>
      <c r="C12" s="111">
        <v>926078.02999998804</v>
      </c>
      <c r="D12" s="128" t="s">
        <v>11</v>
      </c>
      <c r="E12" s="116"/>
      <c r="F12" s="111"/>
    </row>
    <row r="13" spans="1:6" ht="12" x14ac:dyDescent="0.2">
      <c r="A13" s="110" t="s">
        <v>12</v>
      </c>
      <c r="B13" s="111"/>
      <c r="C13" s="111"/>
      <c r="D13" s="128" t="s">
        <v>13</v>
      </c>
      <c r="E13" s="116"/>
      <c r="F13" s="111"/>
    </row>
    <row r="14" spans="1:6" ht="12" x14ac:dyDescent="0.2">
      <c r="A14" s="110" t="s">
        <v>14</v>
      </c>
      <c r="B14" s="111">
        <v>5493501.7300000004</v>
      </c>
      <c r="C14" s="111">
        <v>2570861.9000000013</v>
      </c>
      <c r="D14" s="128" t="s">
        <v>15</v>
      </c>
      <c r="E14" s="116"/>
      <c r="F14" s="111"/>
    </row>
    <row r="15" spans="1:6" ht="12" x14ac:dyDescent="0.2">
      <c r="A15" s="110" t="s">
        <v>16</v>
      </c>
      <c r="B15" s="111"/>
      <c r="C15" s="111"/>
      <c r="D15" s="128" t="s">
        <v>17</v>
      </c>
      <c r="E15" s="116"/>
      <c r="F15" s="111"/>
    </row>
    <row r="16" spans="1:6" ht="12.75" customHeight="1" x14ac:dyDescent="0.2">
      <c r="A16" s="110" t="s">
        <v>18</v>
      </c>
      <c r="B16" s="111"/>
      <c r="C16" s="111"/>
      <c r="D16" s="128" t="s">
        <v>19</v>
      </c>
      <c r="E16" s="116"/>
      <c r="F16" s="111"/>
    </row>
    <row r="17" spans="1:6" ht="12" x14ac:dyDescent="0.2">
      <c r="A17" s="110" t="s">
        <v>20</v>
      </c>
      <c r="B17" s="111"/>
      <c r="C17" s="111"/>
      <c r="D17" s="128" t="s">
        <v>21</v>
      </c>
      <c r="E17" s="116"/>
      <c r="F17" s="111"/>
    </row>
    <row r="18" spans="1:6" ht="12" x14ac:dyDescent="0.2">
      <c r="A18" s="113" t="s">
        <v>22</v>
      </c>
      <c r="B18" s="112">
        <f>SUM(B19:B25)</f>
        <v>129773346.40000001</v>
      </c>
      <c r="C18" s="112">
        <v>136393844.84999999</v>
      </c>
      <c r="D18" s="128" t="s">
        <v>23</v>
      </c>
      <c r="E18" s="116"/>
      <c r="F18" s="111"/>
    </row>
    <row r="19" spans="1:6" ht="12" x14ac:dyDescent="0.2">
      <c r="A19" s="110" t="s">
        <v>24</v>
      </c>
      <c r="B19" s="111"/>
      <c r="C19" s="111"/>
      <c r="D19" s="128" t="s">
        <v>25</v>
      </c>
      <c r="E19" s="116">
        <v>9718792.4700000007</v>
      </c>
      <c r="F19" s="111">
        <v>9903353.9700000007</v>
      </c>
    </row>
    <row r="20" spans="1:6" ht="12" x14ac:dyDescent="0.2">
      <c r="A20" s="110" t="s">
        <v>26</v>
      </c>
      <c r="B20" s="111"/>
      <c r="C20" s="111"/>
      <c r="D20" s="126" t="s">
        <v>27</v>
      </c>
      <c r="E20" s="133">
        <f>SUM(E21:E23)</f>
        <v>0</v>
      </c>
      <c r="F20" s="112">
        <v>0</v>
      </c>
    </row>
    <row r="21" spans="1:6" ht="12" x14ac:dyDescent="0.2">
      <c r="A21" s="110" t="s">
        <v>28</v>
      </c>
      <c r="B21" s="111">
        <v>2382240.23</v>
      </c>
      <c r="C21" s="111">
        <v>1025416.9000000014</v>
      </c>
      <c r="D21" s="128" t="s">
        <v>29</v>
      </c>
      <c r="E21" s="116"/>
      <c r="F21" s="111"/>
    </row>
    <row r="22" spans="1:6" ht="12" x14ac:dyDescent="0.2">
      <c r="A22" s="110" t="s">
        <v>30</v>
      </c>
      <c r="B22" s="111"/>
      <c r="C22" s="111"/>
      <c r="D22" s="128" t="s">
        <v>31</v>
      </c>
      <c r="E22" s="116"/>
      <c r="F22" s="111"/>
    </row>
    <row r="23" spans="1:6" ht="12" x14ac:dyDescent="0.2">
      <c r="A23" s="110" t="s">
        <v>32</v>
      </c>
      <c r="B23" s="111"/>
      <c r="C23" s="111"/>
      <c r="D23" s="128" t="s">
        <v>33</v>
      </c>
      <c r="E23" s="116"/>
      <c r="F23" s="111"/>
    </row>
    <row r="24" spans="1:6" ht="12" x14ac:dyDescent="0.2">
      <c r="A24" s="110" t="s">
        <v>34</v>
      </c>
      <c r="B24" s="111">
        <v>127391106.17</v>
      </c>
      <c r="C24" s="111">
        <v>135368427.94999999</v>
      </c>
      <c r="D24" s="126" t="s">
        <v>35</v>
      </c>
      <c r="E24" s="133">
        <f>SUM(E25:E26)</f>
        <v>6221612.6500000004</v>
      </c>
      <c r="F24" s="112">
        <v>8988610.0999999996</v>
      </c>
    </row>
    <row r="25" spans="1:6" ht="12" x14ac:dyDescent="0.2">
      <c r="A25" s="110" t="s">
        <v>36</v>
      </c>
      <c r="B25" s="111"/>
      <c r="C25" s="111"/>
      <c r="D25" s="128" t="s">
        <v>37</v>
      </c>
      <c r="E25" s="116">
        <v>6221612.6500000004</v>
      </c>
      <c r="F25" s="111">
        <v>8988610.0999999996</v>
      </c>
    </row>
    <row r="26" spans="1:6" ht="12" x14ac:dyDescent="0.2">
      <c r="A26" s="108" t="s">
        <v>38</v>
      </c>
      <c r="B26" s="112">
        <f>SUM(B27:B31)</f>
        <v>324410.98</v>
      </c>
      <c r="C26" s="112">
        <v>324410.98</v>
      </c>
      <c r="D26" s="128" t="s">
        <v>39</v>
      </c>
      <c r="E26" s="116"/>
      <c r="F26" s="111"/>
    </row>
    <row r="27" spans="1:6" ht="24" x14ac:dyDescent="0.2">
      <c r="A27" s="110" t="s">
        <v>40</v>
      </c>
      <c r="B27" s="111">
        <v>324410.98</v>
      </c>
      <c r="C27" s="111">
        <v>324410.98</v>
      </c>
      <c r="D27" s="126" t="s">
        <v>41</v>
      </c>
      <c r="E27" s="133">
        <v>0</v>
      </c>
      <c r="F27" s="112">
        <v>0</v>
      </c>
    </row>
    <row r="28" spans="1:6" ht="24" x14ac:dyDescent="0.2">
      <c r="A28" s="110" t="s">
        <v>42</v>
      </c>
      <c r="B28" s="111"/>
      <c r="C28" s="111"/>
      <c r="D28" s="126" t="s">
        <v>43</v>
      </c>
      <c r="E28" s="133">
        <f>SUM(E29:E31)</f>
        <v>0</v>
      </c>
      <c r="F28" s="112">
        <v>0</v>
      </c>
    </row>
    <row r="29" spans="1:6" ht="12" x14ac:dyDescent="0.2">
      <c r="A29" s="110" t="s">
        <v>44</v>
      </c>
      <c r="B29" s="111"/>
      <c r="C29" s="111"/>
      <c r="D29" s="128" t="s">
        <v>45</v>
      </c>
      <c r="E29" s="116"/>
      <c r="F29" s="111"/>
    </row>
    <row r="30" spans="1:6" ht="12" x14ac:dyDescent="0.2">
      <c r="A30" s="110" t="s">
        <v>46</v>
      </c>
      <c r="B30" s="111"/>
      <c r="C30" s="111"/>
      <c r="D30" s="128" t="s">
        <v>47</v>
      </c>
      <c r="E30" s="116"/>
      <c r="F30" s="111"/>
    </row>
    <row r="31" spans="1:6" ht="12" x14ac:dyDescent="0.2">
      <c r="A31" s="110" t="s">
        <v>48</v>
      </c>
      <c r="B31" s="111"/>
      <c r="C31" s="111"/>
      <c r="D31" s="128" t="s">
        <v>49</v>
      </c>
      <c r="E31" s="116"/>
      <c r="F31" s="111"/>
    </row>
    <row r="32" spans="1:6" ht="24" x14ac:dyDescent="0.2">
      <c r="A32" s="108" t="s">
        <v>50</v>
      </c>
      <c r="B32" s="112">
        <f>SUM(B33:B37)</f>
        <v>0</v>
      </c>
      <c r="C32" s="112">
        <v>0</v>
      </c>
      <c r="D32" s="126" t="s">
        <v>51</v>
      </c>
      <c r="E32" s="133">
        <f>SUM(E33:E38)</f>
        <v>34930</v>
      </c>
      <c r="F32" s="112">
        <v>214465</v>
      </c>
    </row>
    <row r="33" spans="1:6" ht="12" x14ac:dyDescent="0.2">
      <c r="A33" s="110" t="s">
        <v>52</v>
      </c>
      <c r="B33" s="111"/>
      <c r="C33" s="111"/>
      <c r="D33" s="128" t="s">
        <v>53</v>
      </c>
      <c r="E33" s="116"/>
      <c r="F33" s="111"/>
    </row>
    <row r="34" spans="1:6" ht="12" x14ac:dyDescent="0.2">
      <c r="A34" s="110" t="s">
        <v>54</v>
      </c>
      <c r="B34" s="111"/>
      <c r="C34" s="111"/>
      <c r="D34" s="128" t="s">
        <v>55</v>
      </c>
      <c r="E34" s="116"/>
      <c r="F34" s="111"/>
    </row>
    <row r="35" spans="1:6" ht="12" x14ac:dyDescent="0.2">
      <c r="A35" s="110" t="s">
        <v>56</v>
      </c>
      <c r="B35" s="111"/>
      <c r="C35" s="111"/>
      <c r="D35" s="128" t="s">
        <v>57</v>
      </c>
      <c r="E35" s="116"/>
      <c r="F35" s="111"/>
    </row>
    <row r="36" spans="1:6" ht="12" x14ac:dyDescent="0.2">
      <c r="A36" s="110" t="s">
        <v>58</v>
      </c>
      <c r="B36" s="111"/>
      <c r="C36" s="111"/>
      <c r="D36" s="128" t="s">
        <v>59</v>
      </c>
      <c r="E36" s="116"/>
      <c r="F36" s="111"/>
    </row>
    <row r="37" spans="1:6" ht="12" x14ac:dyDescent="0.2">
      <c r="A37" s="110" t="s">
        <v>60</v>
      </c>
      <c r="B37" s="111"/>
      <c r="C37" s="111"/>
      <c r="D37" s="128" t="s">
        <v>61</v>
      </c>
      <c r="E37" s="116">
        <v>34930</v>
      </c>
      <c r="F37" s="111">
        <v>214465</v>
      </c>
    </row>
    <row r="38" spans="1:6" ht="12" x14ac:dyDescent="0.2">
      <c r="A38" s="108" t="s">
        <v>62</v>
      </c>
      <c r="B38" s="112">
        <v>0</v>
      </c>
      <c r="C38" s="112">
        <v>0</v>
      </c>
      <c r="D38" s="128" t="s">
        <v>63</v>
      </c>
      <c r="E38" s="116"/>
      <c r="F38" s="111"/>
    </row>
    <row r="39" spans="1:6" ht="12" x14ac:dyDescent="0.2">
      <c r="A39" s="108" t="s">
        <v>64</v>
      </c>
      <c r="B39" s="112">
        <f>SUM(B40:B41)</f>
        <v>-11168464.41</v>
      </c>
      <c r="C39" s="112">
        <v>-11168464.41</v>
      </c>
      <c r="D39" s="126" t="s">
        <v>65</v>
      </c>
      <c r="E39" s="133">
        <f>SUM(E40:E42)</f>
        <v>369687.44</v>
      </c>
      <c r="F39" s="112">
        <v>223326</v>
      </c>
    </row>
    <row r="40" spans="1:6" ht="24" x14ac:dyDescent="0.2">
      <c r="A40" s="110" t="s">
        <v>66</v>
      </c>
      <c r="B40" s="111">
        <v>-11168464.41</v>
      </c>
      <c r="C40" s="111">
        <v>-11168464.41</v>
      </c>
      <c r="D40" s="128" t="s">
        <v>67</v>
      </c>
      <c r="E40" s="116"/>
      <c r="F40" s="111"/>
    </row>
    <row r="41" spans="1:6" ht="12" x14ac:dyDescent="0.2">
      <c r="A41" s="110" t="s">
        <v>68</v>
      </c>
      <c r="B41" s="111"/>
      <c r="C41" s="111"/>
      <c r="D41" s="128" t="s">
        <v>69</v>
      </c>
      <c r="E41" s="116"/>
      <c r="F41" s="111"/>
    </row>
    <row r="42" spans="1:6" ht="12" x14ac:dyDescent="0.2">
      <c r="A42" s="108" t="s">
        <v>70</v>
      </c>
      <c r="B42" s="112">
        <f>SUM(B43:B46)</f>
        <v>5164680.43</v>
      </c>
      <c r="C42" s="112">
        <v>5164680.43</v>
      </c>
      <c r="D42" s="128" t="s">
        <v>71</v>
      </c>
      <c r="E42" s="116">
        <v>369687.44</v>
      </c>
      <c r="F42" s="111">
        <v>223326</v>
      </c>
    </row>
    <row r="43" spans="1:6" ht="12" x14ac:dyDescent="0.2">
      <c r="A43" s="110" t="s">
        <v>72</v>
      </c>
      <c r="B43" s="111"/>
      <c r="C43" s="111"/>
      <c r="D43" s="126" t="s">
        <v>73</v>
      </c>
      <c r="E43" s="133">
        <f>SUM(E44:E46)</f>
        <v>0</v>
      </c>
      <c r="F43" s="112">
        <v>0</v>
      </c>
    </row>
    <row r="44" spans="1:6" ht="12" x14ac:dyDescent="0.2">
      <c r="A44" s="110" t="s">
        <v>74</v>
      </c>
      <c r="B44" s="111"/>
      <c r="C44" s="111"/>
      <c r="D44" s="128" t="s">
        <v>75</v>
      </c>
      <c r="E44" s="116"/>
      <c r="F44" s="111"/>
    </row>
    <row r="45" spans="1:6" ht="24" x14ac:dyDescent="0.2">
      <c r="A45" s="110" t="s">
        <v>76</v>
      </c>
      <c r="B45" s="111">
        <v>5164680.43</v>
      </c>
      <c r="C45" s="111">
        <v>5164680.43</v>
      </c>
      <c r="D45" s="128" t="s">
        <v>77</v>
      </c>
      <c r="E45" s="116"/>
      <c r="F45" s="111"/>
    </row>
    <row r="46" spans="1:6" ht="12" x14ac:dyDescent="0.2">
      <c r="A46" s="110" t="s">
        <v>78</v>
      </c>
      <c r="B46" s="111"/>
      <c r="C46" s="111"/>
      <c r="D46" s="128" t="s">
        <v>79</v>
      </c>
      <c r="E46" s="116"/>
      <c r="F46" s="111"/>
    </row>
    <row r="47" spans="1:6" ht="12" x14ac:dyDescent="0.2">
      <c r="A47" s="110"/>
      <c r="B47" s="109"/>
      <c r="C47" s="109"/>
      <c r="D47" s="128"/>
      <c r="E47" s="116"/>
      <c r="F47" s="111"/>
    </row>
    <row r="48" spans="1:6" ht="12" x14ac:dyDescent="0.2">
      <c r="A48" s="108" t="s">
        <v>80</v>
      </c>
      <c r="B48" s="112">
        <f>+B10+B18+B26+B32+B38+B39+B42</f>
        <v>131873335.97</v>
      </c>
      <c r="C48" s="112">
        <v>134211411.77999997</v>
      </c>
      <c r="D48" s="126" t="s">
        <v>81</v>
      </c>
      <c r="E48" s="133">
        <f>+E10+E20+E24+E27+E28+E32+E39+E43</f>
        <v>16345022.560000001</v>
      </c>
      <c r="F48" s="112">
        <v>19329755.07</v>
      </c>
    </row>
    <row r="49" spans="1:6" ht="12" x14ac:dyDescent="0.2">
      <c r="A49" s="114"/>
      <c r="B49" s="115"/>
      <c r="C49" s="115"/>
      <c r="D49" s="129"/>
      <c r="E49" s="116"/>
      <c r="F49" s="116"/>
    </row>
    <row r="50" spans="1:6" ht="12" x14ac:dyDescent="0.2">
      <c r="A50" s="108" t="s">
        <v>82</v>
      </c>
      <c r="B50" s="112"/>
      <c r="C50" s="112"/>
      <c r="D50" s="126" t="s">
        <v>83</v>
      </c>
      <c r="E50" s="116"/>
      <c r="F50" s="111"/>
    </row>
    <row r="51" spans="1:6" ht="12" x14ac:dyDescent="0.2">
      <c r="A51" s="110" t="s">
        <v>84</v>
      </c>
      <c r="B51" s="111"/>
      <c r="C51" s="111"/>
      <c r="D51" s="128" t="s">
        <v>85</v>
      </c>
      <c r="E51" s="116"/>
      <c r="F51" s="111"/>
    </row>
    <row r="52" spans="1:6" ht="12" x14ac:dyDescent="0.2">
      <c r="A52" s="110" t="s">
        <v>86</v>
      </c>
      <c r="B52" s="111"/>
      <c r="C52" s="111"/>
      <c r="D52" s="128" t="s">
        <v>87</v>
      </c>
      <c r="E52" s="116"/>
      <c r="F52" s="111"/>
    </row>
    <row r="53" spans="1:6" ht="12" x14ac:dyDescent="0.2">
      <c r="A53" s="110" t="s">
        <v>88</v>
      </c>
      <c r="B53" s="111"/>
      <c r="C53" s="111"/>
      <c r="D53" s="128" t="s">
        <v>89</v>
      </c>
      <c r="E53" s="116">
        <v>0</v>
      </c>
      <c r="F53" s="111">
        <v>0</v>
      </c>
    </row>
    <row r="54" spans="1:6" ht="12" x14ac:dyDescent="0.2">
      <c r="A54" s="110" t="s">
        <v>90</v>
      </c>
      <c r="B54" s="111">
        <v>8788450.5299999993</v>
      </c>
      <c r="C54" s="111">
        <v>8716480</v>
      </c>
      <c r="D54" s="128" t="s">
        <v>91</v>
      </c>
      <c r="E54" s="116"/>
      <c r="F54" s="111"/>
    </row>
    <row r="55" spans="1:6" ht="24" x14ac:dyDescent="0.2">
      <c r="A55" s="110" t="s">
        <v>92</v>
      </c>
      <c r="B55" s="111">
        <v>11865733.369999999</v>
      </c>
      <c r="C55" s="111">
        <v>11865733.369999999</v>
      </c>
      <c r="D55" s="128" t="s">
        <v>93</v>
      </c>
      <c r="E55" s="116"/>
      <c r="F55" s="111"/>
    </row>
    <row r="56" spans="1:6" ht="12" x14ac:dyDescent="0.2">
      <c r="A56" s="110" t="s">
        <v>94</v>
      </c>
      <c r="B56" s="111">
        <v>-11668555.26</v>
      </c>
      <c r="C56" s="111">
        <v>-11450450.9</v>
      </c>
      <c r="D56" s="128" t="s">
        <v>95</v>
      </c>
      <c r="E56" s="116"/>
      <c r="F56" s="111"/>
    </row>
    <row r="57" spans="1:6" ht="12" x14ac:dyDescent="0.2">
      <c r="A57" s="110" t="s">
        <v>96</v>
      </c>
      <c r="B57" s="111">
        <v>122680.92</v>
      </c>
      <c r="C57" s="111">
        <v>122680.92</v>
      </c>
      <c r="D57" s="126"/>
      <c r="E57" s="116"/>
      <c r="F57" s="111"/>
    </row>
    <row r="58" spans="1:6" ht="12" x14ac:dyDescent="0.2">
      <c r="A58" s="110" t="s">
        <v>97</v>
      </c>
      <c r="B58" s="111"/>
      <c r="C58" s="111"/>
      <c r="D58" s="126" t="s">
        <v>98</v>
      </c>
      <c r="E58" s="133">
        <f>SUM(E51:E56)</f>
        <v>0</v>
      </c>
      <c r="F58" s="112">
        <v>0</v>
      </c>
    </row>
    <row r="59" spans="1:6" ht="12" x14ac:dyDescent="0.2">
      <c r="A59" s="110" t="s">
        <v>99</v>
      </c>
      <c r="B59" s="111">
        <v>2765962.49</v>
      </c>
      <c r="C59" s="111">
        <v>2780245.62</v>
      </c>
      <c r="D59" s="129"/>
      <c r="E59" s="116"/>
      <c r="F59" s="111"/>
    </row>
    <row r="60" spans="1:6" ht="12" x14ac:dyDescent="0.2">
      <c r="A60" s="110"/>
      <c r="B60" s="109"/>
      <c r="C60" s="109"/>
      <c r="D60" s="126" t="s">
        <v>100</v>
      </c>
      <c r="E60" s="133">
        <f>+E48+E58</f>
        <v>16345022.560000001</v>
      </c>
      <c r="F60" s="112">
        <v>19329755.07</v>
      </c>
    </row>
    <row r="61" spans="1:6" ht="12" x14ac:dyDescent="0.2">
      <c r="A61" s="108" t="s">
        <v>101</v>
      </c>
      <c r="B61" s="112">
        <f>SUM(B51:B59)</f>
        <v>11874272.049999999</v>
      </c>
      <c r="C61" s="112">
        <v>12034689.009999998</v>
      </c>
      <c r="D61" s="128"/>
      <c r="E61" s="116"/>
      <c r="F61" s="111"/>
    </row>
    <row r="62" spans="1:6" ht="12" x14ac:dyDescent="0.2">
      <c r="A62" s="110"/>
      <c r="B62" s="109"/>
      <c r="C62" s="109"/>
      <c r="D62" s="128"/>
      <c r="E62" s="116"/>
      <c r="F62" s="111"/>
    </row>
    <row r="63" spans="1:6" ht="12.75" thickBot="1" x14ac:dyDescent="0.25">
      <c r="A63" s="117" t="s">
        <v>103</v>
      </c>
      <c r="B63" s="118">
        <f>+B48+B61</f>
        <v>143747608.02000001</v>
      </c>
      <c r="C63" s="118">
        <v>146246100.78999996</v>
      </c>
      <c r="D63" s="130"/>
      <c r="E63" s="134"/>
      <c r="F63" s="119"/>
    </row>
    <row r="64" spans="1:6" ht="12" x14ac:dyDescent="0.2">
      <c r="A64" s="120"/>
      <c r="B64" s="121"/>
      <c r="C64" s="120"/>
      <c r="D64" s="127" t="s">
        <v>102</v>
      </c>
      <c r="E64" s="135"/>
      <c r="F64" s="136"/>
    </row>
    <row r="65" spans="1:6" ht="12" x14ac:dyDescent="0.2">
      <c r="A65" s="110"/>
      <c r="B65" s="158">
        <f>+B63-E84</f>
        <v>0</v>
      </c>
      <c r="C65" s="159">
        <f>+C63-F84</f>
        <v>0</v>
      </c>
      <c r="D65" s="131"/>
      <c r="E65" s="116"/>
      <c r="F65" s="111"/>
    </row>
    <row r="66" spans="1:6" ht="12" x14ac:dyDescent="0.2">
      <c r="A66" s="110"/>
      <c r="B66" s="109"/>
      <c r="C66" s="110"/>
      <c r="D66" s="126" t="s">
        <v>104</v>
      </c>
      <c r="E66" s="133">
        <f>SUM(E67:E69)</f>
        <v>110265951.63</v>
      </c>
      <c r="F66" s="112">
        <v>110265951.63</v>
      </c>
    </row>
    <row r="67" spans="1:6" ht="12" x14ac:dyDescent="0.2">
      <c r="A67" s="110"/>
      <c r="B67" s="109"/>
      <c r="C67" s="110"/>
      <c r="D67" s="128" t="s">
        <v>105</v>
      </c>
      <c r="E67" s="116">
        <v>110265951.63</v>
      </c>
      <c r="F67" s="111">
        <v>110265951.63</v>
      </c>
    </row>
    <row r="68" spans="1:6" ht="12" x14ac:dyDescent="0.2">
      <c r="A68" s="110"/>
      <c r="B68" s="109"/>
      <c r="C68" s="110"/>
      <c r="D68" s="128" t="s">
        <v>106</v>
      </c>
      <c r="E68" s="116"/>
      <c r="F68" s="111"/>
    </row>
    <row r="69" spans="1:6" ht="12" x14ac:dyDescent="0.2">
      <c r="A69" s="110"/>
      <c r="B69" s="109"/>
      <c r="C69" s="110"/>
      <c r="D69" s="128" t="s">
        <v>107</v>
      </c>
      <c r="E69" s="116"/>
      <c r="F69" s="111"/>
    </row>
    <row r="70" spans="1:6" ht="12" x14ac:dyDescent="0.2">
      <c r="A70" s="110"/>
      <c r="B70" s="109"/>
      <c r="C70" s="110"/>
      <c r="D70" s="128"/>
      <c r="E70" s="116"/>
      <c r="F70" s="111"/>
    </row>
    <row r="71" spans="1:6" ht="12" x14ac:dyDescent="0.2">
      <c r="A71" s="110"/>
      <c r="B71" s="109"/>
      <c r="C71" s="110"/>
      <c r="D71" s="126" t="s">
        <v>108</v>
      </c>
      <c r="E71" s="133">
        <f>SUM(E72:E76)</f>
        <v>17136633.829999998</v>
      </c>
      <c r="F71" s="112">
        <v>16650394.09</v>
      </c>
    </row>
    <row r="72" spans="1:6" ht="12" x14ac:dyDescent="0.2">
      <c r="A72" s="110"/>
      <c r="B72" s="109"/>
      <c r="C72" s="110"/>
      <c r="D72" s="128" t="s">
        <v>109</v>
      </c>
      <c r="E72" s="116">
        <v>486239.74</v>
      </c>
      <c r="F72" s="111">
        <v>55107.94</v>
      </c>
    </row>
    <row r="73" spans="1:6" ht="12" x14ac:dyDescent="0.2">
      <c r="A73" s="110"/>
      <c r="B73" s="109"/>
      <c r="C73" s="110"/>
      <c r="D73" s="128" t="s">
        <v>110</v>
      </c>
      <c r="E73" s="116">
        <f>+F71</f>
        <v>16650394.09</v>
      </c>
      <c r="F73" s="111">
        <v>16595286.15</v>
      </c>
    </row>
    <row r="74" spans="1:6" ht="12" x14ac:dyDescent="0.2">
      <c r="A74" s="110"/>
      <c r="B74" s="109"/>
      <c r="C74" s="110"/>
      <c r="D74" s="128" t="s">
        <v>111</v>
      </c>
      <c r="E74" s="116"/>
      <c r="F74" s="111"/>
    </row>
    <row r="75" spans="1:6" ht="12" x14ac:dyDescent="0.2">
      <c r="A75" s="110"/>
      <c r="B75" s="109"/>
      <c r="C75" s="110"/>
      <c r="D75" s="128" t="s">
        <v>112</v>
      </c>
      <c r="E75" s="116"/>
      <c r="F75" s="111"/>
    </row>
    <row r="76" spans="1:6" ht="12" x14ac:dyDescent="0.2">
      <c r="A76" s="110"/>
      <c r="B76" s="109"/>
      <c r="C76" s="110"/>
      <c r="D76" s="128" t="s">
        <v>113</v>
      </c>
      <c r="E76" s="116"/>
      <c r="F76" s="111"/>
    </row>
    <row r="77" spans="1:6" ht="12" x14ac:dyDescent="0.2">
      <c r="A77" s="110"/>
      <c r="B77" s="109"/>
      <c r="C77" s="110"/>
      <c r="D77" s="128"/>
      <c r="E77" s="116"/>
      <c r="F77" s="111"/>
    </row>
    <row r="78" spans="1:6" ht="24" x14ac:dyDescent="0.2">
      <c r="A78" s="110"/>
      <c r="B78" s="109"/>
      <c r="C78" s="110"/>
      <c r="D78" s="126" t="s">
        <v>114</v>
      </c>
      <c r="E78" s="133">
        <f>SUM(E79:E80)</f>
        <v>0</v>
      </c>
      <c r="F78" s="112">
        <v>0</v>
      </c>
    </row>
    <row r="79" spans="1:6" ht="12" x14ac:dyDescent="0.2">
      <c r="A79" s="110"/>
      <c r="B79" s="109"/>
      <c r="C79" s="110"/>
      <c r="D79" s="128" t="s">
        <v>115</v>
      </c>
      <c r="E79" s="116"/>
      <c r="F79" s="111"/>
    </row>
    <row r="80" spans="1:6" ht="12" x14ac:dyDescent="0.2">
      <c r="A80" s="110"/>
      <c r="B80" s="109"/>
      <c r="C80" s="110"/>
      <c r="D80" s="128" t="s">
        <v>116</v>
      </c>
      <c r="E80" s="116"/>
      <c r="F80" s="111"/>
    </row>
    <row r="81" spans="1:7" ht="12" x14ac:dyDescent="0.2">
      <c r="A81" s="110"/>
      <c r="B81" s="109"/>
      <c r="C81" s="110"/>
      <c r="D81" s="128"/>
      <c r="E81" s="116"/>
      <c r="F81" s="111"/>
    </row>
    <row r="82" spans="1:7" ht="12" x14ac:dyDescent="0.2">
      <c r="A82" s="110"/>
      <c r="B82" s="109"/>
      <c r="C82" s="110"/>
      <c r="D82" s="126" t="s">
        <v>117</v>
      </c>
      <c r="E82" s="133">
        <f>+E66+E71+E78</f>
        <v>127402585.45999999</v>
      </c>
      <c r="F82" s="112">
        <v>126916345.72</v>
      </c>
      <c r="G82" s="12"/>
    </row>
    <row r="83" spans="1:7" ht="12" x14ac:dyDescent="0.2">
      <c r="A83" s="110"/>
      <c r="B83" s="109"/>
      <c r="C83" s="110"/>
      <c r="D83" s="128"/>
      <c r="E83" s="116"/>
      <c r="F83" s="111"/>
      <c r="G83" s="12"/>
    </row>
    <row r="84" spans="1:7" ht="12" x14ac:dyDescent="0.2">
      <c r="A84" s="110"/>
      <c r="B84" s="109"/>
      <c r="C84" s="110"/>
      <c r="D84" s="126" t="s">
        <v>118</v>
      </c>
      <c r="E84" s="133">
        <f>+E60+E82</f>
        <v>143747608.01999998</v>
      </c>
      <c r="F84" s="112">
        <v>146246100.78999999</v>
      </c>
    </row>
    <row r="85" spans="1:7" ht="12" x14ac:dyDescent="0.2">
      <c r="A85" s="110"/>
      <c r="B85" s="109"/>
      <c r="C85" s="110"/>
      <c r="D85" s="128"/>
      <c r="E85" s="116"/>
      <c r="F85" s="111"/>
    </row>
    <row r="86" spans="1:7" ht="12.75" thickBot="1" x14ac:dyDescent="0.25">
      <c r="A86" s="122"/>
      <c r="B86" s="123"/>
      <c r="C86" s="122"/>
      <c r="D86" s="130"/>
      <c r="E86" s="134"/>
      <c r="F86" s="119"/>
    </row>
    <row r="88" spans="1:7" s="87" customFormat="1" x14ac:dyDescent="0.2">
      <c r="B88" s="91"/>
      <c r="E88" s="92"/>
      <c r="F88" s="92"/>
    </row>
    <row r="89" spans="1:7" s="87" customFormat="1" ht="12" x14ac:dyDescent="0.2">
      <c r="A89" s="89"/>
      <c r="B89" s="91"/>
      <c r="D89" s="86"/>
      <c r="E89" s="92"/>
      <c r="F89" s="92"/>
    </row>
    <row r="90" spans="1:7" s="87" customFormat="1" ht="12" x14ac:dyDescent="0.2">
      <c r="A90" s="90"/>
      <c r="B90" s="91"/>
      <c r="D90" s="90"/>
      <c r="E90" s="92"/>
      <c r="F90" s="92"/>
    </row>
    <row r="91" spans="1:7" s="87" customFormat="1" x14ac:dyDescent="0.2">
      <c r="B91" s="91"/>
      <c r="E91" s="92"/>
      <c r="F91" s="92"/>
    </row>
    <row r="92" spans="1:7" s="87" customFormat="1" x14ac:dyDescent="0.2">
      <c r="B92" s="91"/>
      <c r="E92" s="92"/>
      <c r="F92" s="92"/>
    </row>
    <row r="93" spans="1:7" s="87" customFormat="1" x14ac:dyDescent="0.2">
      <c r="B93" s="91"/>
      <c r="E93" s="92"/>
      <c r="F93" s="92"/>
    </row>
    <row r="94" spans="1:7" ht="15" x14ac:dyDescent="0.25">
      <c r="A94" s="52"/>
      <c r="B94" s="53"/>
      <c r="C94" s="54"/>
      <c r="D94" s="54"/>
      <c r="E94" s="55"/>
      <c r="F94" s="55"/>
    </row>
    <row r="95" spans="1:7" ht="15" x14ac:dyDescent="0.25">
      <c r="A95" s="52"/>
      <c r="B95" s="53"/>
      <c r="C95" s="54"/>
      <c r="D95" s="54"/>
      <c r="E95" s="55"/>
      <c r="F95" s="55"/>
    </row>
  </sheetData>
  <mergeCells count="5">
    <mergeCell ref="A6:F6"/>
    <mergeCell ref="A2:F2"/>
    <mergeCell ref="A4:F4"/>
    <mergeCell ref="A5:F5"/>
    <mergeCell ref="A3:F3"/>
  </mergeCells>
  <pageMargins left="0.70866141732283472" right="0.70866141732283472" top="0.74803149606299213" bottom="0.74803149606299213" header="0.31496062992125984" footer="0.31496062992125984"/>
  <pageSetup scale="56" fitToHeight="2" orientation="landscape" r:id="rId1"/>
  <rowBreaks count="1" manualBreakCount="1">
    <brk id="6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topLeftCell="A16" zoomScale="85" zoomScaleNormal="100" zoomScaleSheetLayoutView="85" workbookViewId="0">
      <selection activeCell="C37" sqref="C37:D37"/>
    </sheetView>
  </sheetViews>
  <sheetFormatPr baseColWidth="10" defaultRowHeight="15" x14ac:dyDescent="0.25"/>
  <cols>
    <col min="1" max="1" width="2.28515625" customWidth="1"/>
    <col min="2" max="2" width="40.140625" customWidth="1"/>
    <col min="3" max="3" width="14.7109375" customWidth="1"/>
    <col min="4" max="4" width="14.140625" customWidth="1"/>
    <col min="5" max="5" width="13.7109375" customWidth="1"/>
    <col min="6" max="6" width="15.42578125" customWidth="1"/>
    <col min="7" max="7" width="14.7109375" customWidth="1"/>
    <col min="8" max="8" width="13.85546875" customWidth="1"/>
    <col min="9" max="9" width="18" customWidth="1"/>
    <col min="11" max="11" width="13.42578125" bestFit="1" customWidth="1"/>
    <col min="12" max="12" width="14.140625" bestFit="1" customWidth="1"/>
    <col min="13" max="13" width="13.140625" bestFit="1" customWidth="1"/>
  </cols>
  <sheetData>
    <row r="1" spans="1:13" x14ac:dyDescent="0.25">
      <c r="A1" s="194" t="s">
        <v>304</v>
      </c>
      <c r="B1" s="195"/>
      <c r="C1" s="195"/>
      <c r="D1" s="195"/>
      <c r="E1" s="195"/>
      <c r="F1" s="195"/>
      <c r="G1" s="195"/>
      <c r="H1" s="195"/>
      <c r="I1" s="196"/>
    </row>
    <row r="2" spans="1:13" x14ac:dyDescent="0.25">
      <c r="A2" s="203" t="s">
        <v>303</v>
      </c>
      <c r="B2" s="204"/>
      <c r="C2" s="204"/>
      <c r="D2" s="204"/>
      <c r="E2" s="204"/>
      <c r="F2" s="204"/>
      <c r="G2" s="204"/>
      <c r="H2" s="204"/>
      <c r="I2" s="205"/>
    </row>
    <row r="3" spans="1:13" x14ac:dyDescent="0.25">
      <c r="A3" s="197" t="s">
        <v>298</v>
      </c>
      <c r="B3" s="198"/>
      <c r="C3" s="198"/>
      <c r="D3" s="198"/>
      <c r="E3" s="198"/>
      <c r="F3" s="198"/>
      <c r="G3" s="198"/>
      <c r="H3" s="198"/>
      <c r="I3" s="199"/>
    </row>
    <row r="4" spans="1:13" x14ac:dyDescent="0.25">
      <c r="A4" s="197" t="s">
        <v>306</v>
      </c>
      <c r="B4" s="198"/>
      <c r="C4" s="198"/>
      <c r="D4" s="198"/>
      <c r="E4" s="198"/>
      <c r="F4" s="198"/>
      <c r="G4" s="198"/>
      <c r="H4" s="198"/>
      <c r="I4" s="199"/>
    </row>
    <row r="5" spans="1:13" ht="15.75" thickBot="1" x14ac:dyDescent="0.3">
      <c r="A5" s="200" t="s">
        <v>0</v>
      </c>
      <c r="B5" s="201"/>
      <c r="C5" s="201"/>
      <c r="D5" s="201"/>
      <c r="E5" s="201"/>
      <c r="F5" s="201"/>
      <c r="G5" s="201"/>
      <c r="H5" s="201"/>
      <c r="I5" s="202"/>
    </row>
    <row r="6" spans="1:13" ht="24" customHeight="1" x14ac:dyDescent="0.25">
      <c r="A6" s="197" t="s">
        <v>119</v>
      </c>
      <c r="B6" s="199"/>
      <c r="C6" s="147" t="s">
        <v>120</v>
      </c>
      <c r="D6" s="186" t="s">
        <v>121</v>
      </c>
      <c r="E6" s="186" t="s">
        <v>122</v>
      </c>
      <c r="F6" s="186" t="s">
        <v>123</v>
      </c>
      <c r="G6" s="151" t="s">
        <v>124</v>
      </c>
      <c r="H6" s="186" t="s">
        <v>126</v>
      </c>
      <c r="I6" s="186" t="s">
        <v>127</v>
      </c>
    </row>
    <row r="7" spans="1:13" ht="36" customHeight="1" thickBot="1" x14ac:dyDescent="0.3">
      <c r="A7" s="200"/>
      <c r="B7" s="202"/>
      <c r="C7" s="148">
        <v>2019</v>
      </c>
      <c r="D7" s="187"/>
      <c r="E7" s="187"/>
      <c r="F7" s="187"/>
      <c r="G7" s="149" t="s">
        <v>125</v>
      </c>
      <c r="H7" s="187"/>
      <c r="I7" s="187"/>
    </row>
    <row r="8" spans="1:13" x14ac:dyDescent="0.25">
      <c r="A8" s="180"/>
      <c r="B8" s="181"/>
      <c r="C8" s="22"/>
      <c r="D8" s="22"/>
      <c r="E8" s="22"/>
      <c r="F8" s="22"/>
      <c r="G8" s="22"/>
      <c r="H8" s="22"/>
      <c r="I8" s="22"/>
    </row>
    <row r="9" spans="1:13" x14ac:dyDescent="0.25">
      <c r="A9" s="188" t="s">
        <v>128</v>
      </c>
      <c r="B9" s="189"/>
      <c r="C9" s="23">
        <f t="shared" ref="C9:I9" si="0">+C10+C14</f>
        <v>8988610.0999999996</v>
      </c>
      <c r="D9" s="23">
        <f t="shared" si="0"/>
        <v>0.92</v>
      </c>
      <c r="E9" s="23">
        <f t="shared" si="0"/>
        <v>2766998.37</v>
      </c>
      <c r="F9" s="23">
        <f t="shared" si="0"/>
        <v>0</v>
      </c>
      <c r="G9" s="23">
        <f>+C9+D9-E9+F9</f>
        <v>6221612.6499999994</v>
      </c>
      <c r="H9" s="23">
        <f t="shared" si="0"/>
        <v>392978.19</v>
      </c>
      <c r="I9" s="23">
        <f t="shared" si="0"/>
        <v>0</v>
      </c>
    </row>
    <row r="10" spans="1:13" x14ac:dyDescent="0.25">
      <c r="A10" s="188" t="s">
        <v>129</v>
      </c>
      <c r="B10" s="189"/>
      <c r="C10" s="23">
        <f t="shared" ref="C10:I10" si="1">+C11+C12+C13</f>
        <v>8988610.0999999996</v>
      </c>
      <c r="D10" s="23">
        <f t="shared" si="1"/>
        <v>0.92</v>
      </c>
      <c r="E10" s="23">
        <f t="shared" si="1"/>
        <v>2766998.37</v>
      </c>
      <c r="F10" s="23">
        <f t="shared" si="1"/>
        <v>0</v>
      </c>
      <c r="G10" s="23">
        <f>+C10+D10-E10+F10</f>
        <v>6221612.6499999994</v>
      </c>
      <c r="H10" s="23">
        <f t="shared" si="1"/>
        <v>392978.19</v>
      </c>
      <c r="I10" s="23">
        <f t="shared" si="1"/>
        <v>0</v>
      </c>
      <c r="K10" s="145">
        <f>+'ANEXO I-F1 ESFD'!E24-'F-2 InfAnaDeudaPubOP'!G11</f>
        <v>0</v>
      </c>
    </row>
    <row r="11" spans="1:13" x14ac:dyDescent="0.25">
      <c r="A11" s="28"/>
      <c r="B11" s="17" t="s">
        <v>130</v>
      </c>
      <c r="C11" s="25">
        <v>8988610.0999999996</v>
      </c>
      <c r="D11" s="25">
        <v>0.92</v>
      </c>
      <c r="E11" s="25">
        <v>2766998.37</v>
      </c>
      <c r="F11" s="25">
        <v>0</v>
      </c>
      <c r="G11" s="25">
        <f>+C11+D11-E11+F11</f>
        <v>6221612.6499999994</v>
      </c>
      <c r="H11" s="25">
        <v>392978.19</v>
      </c>
      <c r="I11" s="21"/>
    </row>
    <row r="12" spans="1:13" x14ac:dyDescent="0.25">
      <c r="A12" s="29"/>
      <c r="B12" s="17" t="s">
        <v>131</v>
      </c>
      <c r="C12" s="25">
        <v>0</v>
      </c>
      <c r="D12" s="24"/>
      <c r="E12" s="24"/>
      <c r="F12" s="24"/>
      <c r="G12" s="25">
        <f t="shared" ref="G12:G30" si="2">+C12+D12+E12+F12</f>
        <v>0</v>
      </c>
      <c r="H12" s="24"/>
      <c r="I12" s="24"/>
      <c r="L12" s="165"/>
      <c r="M12" s="165"/>
    </row>
    <row r="13" spans="1:13" x14ac:dyDescent="0.25">
      <c r="A13" s="29"/>
      <c r="B13" s="17" t="s">
        <v>132</v>
      </c>
      <c r="C13" s="25">
        <v>0</v>
      </c>
      <c r="D13" s="24"/>
      <c r="E13" s="24"/>
      <c r="F13" s="24"/>
      <c r="G13" s="25">
        <f t="shared" si="2"/>
        <v>0</v>
      </c>
      <c r="H13" s="24"/>
      <c r="I13" s="24"/>
      <c r="L13" s="165"/>
      <c r="M13" s="165"/>
    </row>
    <row r="14" spans="1:13" x14ac:dyDescent="0.25">
      <c r="A14" s="188" t="s">
        <v>133</v>
      </c>
      <c r="B14" s="189"/>
      <c r="C14" s="23">
        <f t="shared" ref="C14:I14" si="3">+C15+C16+C17</f>
        <v>0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2"/>
        <v>0</v>
      </c>
      <c r="H14" s="23">
        <f t="shared" si="3"/>
        <v>0</v>
      </c>
      <c r="I14" s="23">
        <f t="shared" si="3"/>
        <v>0</v>
      </c>
    </row>
    <row r="15" spans="1:13" x14ac:dyDescent="0.25">
      <c r="A15" s="28"/>
      <c r="B15" s="17" t="s">
        <v>134</v>
      </c>
      <c r="C15" s="25">
        <v>0</v>
      </c>
      <c r="D15" s="25">
        <v>0</v>
      </c>
      <c r="E15" s="25">
        <v>0</v>
      </c>
      <c r="F15" s="25">
        <v>0</v>
      </c>
      <c r="G15" s="25">
        <f>+C15+D15-E15+F15</f>
        <v>0</v>
      </c>
      <c r="H15" s="164">
        <v>0</v>
      </c>
      <c r="I15" s="21"/>
      <c r="K15" s="145"/>
    </row>
    <row r="16" spans="1:13" x14ac:dyDescent="0.25">
      <c r="A16" s="29"/>
      <c r="B16" s="17" t="s">
        <v>135</v>
      </c>
      <c r="C16" s="25">
        <v>0</v>
      </c>
      <c r="D16" s="24"/>
      <c r="E16" s="24"/>
      <c r="F16" s="24"/>
      <c r="G16" s="25">
        <f t="shared" si="2"/>
        <v>0</v>
      </c>
      <c r="H16" s="24"/>
      <c r="I16" s="24"/>
    </row>
    <row r="17" spans="1:11" x14ac:dyDescent="0.25">
      <c r="A17" s="29"/>
      <c r="B17" s="17" t="s">
        <v>136</v>
      </c>
      <c r="C17" s="25">
        <v>0</v>
      </c>
      <c r="D17" s="24"/>
      <c r="E17" s="24"/>
      <c r="F17" s="24"/>
      <c r="G17" s="25">
        <f t="shared" si="2"/>
        <v>0</v>
      </c>
      <c r="H17" s="24"/>
      <c r="I17" s="24"/>
    </row>
    <row r="18" spans="1:11" x14ac:dyDescent="0.25">
      <c r="A18" s="188" t="s">
        <v>137</v>
      </c>
      <c r="B18" s="189"/>
      <c r="C18" s="23">
        <f>+'ANEXO I-F1 ESFD'!F48-C10</f>
        <v>10341144.970000001</v>
      </c>
      <c r="D18" s="125">
        <v>2824503.9299999997</v>
      </c>
      <c r="E18" s="125">
        <v>3042238.99</v>
      </c>
      <c r="F18" s="125">
        <v>0</v>
      </c>
      <c r="G18" s="125">
        <f>+C18+D18-E18</f>
        <v>10123409.91</v>
      </c>
      <c r="H18" s="125"/>
      <c r="I18" s="125"/>
    </row>
    <row r="19" spans="1:11" x14ac:dyDescent="0.25">
      <c r="A19" s="29"/>
      <c r="B19" s="17"/>
      <c r="C19" s="25"/>
      <c r="D19" s="24"/>
      <c r="E19" s="24"/>
      <c r="F19" s="24"/>
      <c r="G19" s="25"/>
      <c r="H19" s="24"/>
      <c r="I19" s="24"/>
    </row>
    <row r="20" spans="1:11" ht="21" customHeight="1" x14ac:dyDescent="0.25">
      <c r="A20" s="188" t="s">
        <v>138</v>
      </c>
      <c r="B20" s="189"/>
      <c r="C20" s="23">
        <f>+C9+C18</f>
        <v>19329755.07</v>
      </c>
      <c r="D20" s="23">
        <f>+D9+D18</f>
        <v>2824504.8499999996</v>
      </c>
      <c r="E20" s="23">
        <f>+E9+E18</f>
        <v>5809237.3600000003</v>
      </c>
      <c r="F20" s="23">
        <f t="shared" ref="F20:I20" si="4">+F9+F18</f>
        <v>0</v>
      </c>
      <c r="G20" s="23">
        <f>+C20+D20-E20+F20</f>
        <v>16345022.560000002</v>
      </c>
      <c r="H20" s="23">
        <f t="shared" si="4"/>
        <v>392978.19</v>
      </c>
      <c r="I20" s="23">
        <f t="shared" si="4"/>
        <v>0</v>
      </c>
      <c r="K20" s="145">
        <f>+G20-'ANEXO I-F1 ESFD'!E60</f>
        <v>0</v>
      </c>
    </row>
    <row r="21" spans="1:11" x14ac:dyDescent="0.25">
      <c r="A21" s="188"/>
      <c r="B21" s="189"/>
      <c r="C21" s="21"/>
      <c r="D21" s="21"/>
      <c r="E21" s="21"/>
      <c r="F21" s="21"/>
      <c r="G21" s="25">
        <f t="shared" si="2"/>
        <v>0</v>
      </c>
      <c r="H21" s="21"/>
      <c r="I21" s="21"/>
    </row>
    <row r="22" spans="1:11" x14ac:dyDescent="0.25">
      <c r="A22" s="188" t="s">
        <v>146</v>
      </c>
      <c r="B22" s="189"/>
      <c r="C22" s="23">
        <f>SUM(C23:C25)</f>
        <v>0</v>
      </c>
      <c r="D22" s="23">
        <f t="shared" ref="D22:I22" si="5">SUM(D23:D25)</f>
        <v>0</v>
      </c>
      <c r="E22" s="23">
        <f t="shared" si="5"/>
        <v>0</v>
      </c>
      <c r="F22" s="23">
        <f t="shared" si="5"/>
        <v>0</v>
      </c>
      <c r="G22" s="23">
        <f t="shared" si="2"/>
        <v>0</v>
      </c>
      <c r="H22" s="23">
        <f t="shared" si="5"/>
        <v>0</v>
      </c>
      <c r="I22" s="23">
        <f t="shared" si="5"/>
        <v>0</v>
      </c>
    </row>
    <row r="23" spans="1:11" x14ac:dyDescent="0.25">
      <c r="A23" s="190" t="s">
        <v>139</v>
      </c>
      <c r="B23" s="191"/>
      <c r="C23" s="65"/>
      <c r="D23" s="65"/>
      <c r="E23" s="65"/>
      <c r="F23" s="65"/>
      <c r="G23" s="25">
        <f t="shared" si="2"/>
        <v>0</v>
      </c>
      <c r="H23" s="65"/>
      <c r="I23" s="65"/>
    </row>
    <row r="24" spans="1:11" x14ac:dyDescent="0.25">
      <c r="A24" s="190" t="s">
        <v>140</v>
      </c>
      <c r="B24" s="191"/>
      <c r="C24" s="65"/>
      <c r="D24" s="65"/>
      <c r="E24" s="65"/>
      <c r="F24" s="65"/>
      <c r="G24" s="25">
        <f t="shared" si="2"/>
        <v>0</v>
      </c>
      <c r="H24" s="65"/>
      <c r="I24" s="65"/>
    </row>
    <row r="25" spans="1:11" x14ac:dyDescent="0.25">
      <c r="A25" s="190" t="s">
        <v>141</v>
      </c>
      <c r="B25" s="191"/>
      <c r="C25" s="65"/>
      <c r="D25" s="65"/>
      <c r="E25" s="65"/>
      <c r="F25" s="65"/>
      <c r="G25" s="25">
        <f t="shared" si="2"/>
        <v>0</v>
      </c>
      <c r="H25" s="65"/>
      <c r="I25" s="65"/>
    </row>
    <row r="26" spans="1:11" x14ac:dyDescent="0.25">
      <c r="A26" s="178"/>
      <c r="B26" s="179"/>
      <c r="C26" s="65"/>
      <c r="D26" s="65"/>
      <c r="E26" s="65"/>
      <c r="F26" s="65"/>
      <c r="G26" s="25">
        <f t="shared" si="2"/>
        <v>0</v>
      </c>
      <c r="H26" s="65"/>
      <c r="I26" s="65"/>
    </row>
    <row r="27" spans="1:11" ht="23.25" customHeight="1" x14ac:dyDescent="0.25">
      <c r="A27" s="188" t="s">
        <v>142</v>
      </c>
      <c r="B27" s="189"/>
      <c r="C27" s="23">
        <f>SUM(C28:C30)</f>
        <v>0</v>
      </c>
      <c r="D27" s="23">
        <f t="shared" ref="D27:I27" si="6">SUM(D28:D30)</f>
        <v>0</v>
      </c>
      <c r="E27" s="23">
        <f t="shared" si="6"/>
        <v>0</v>
      </c>
      <c r="F27" s="23">
        <f t="shared" si="6"/>
        <v>0</v>
      </c>
      <c r="G27" s="23">
        <f t="shared" si="2"/>
        <v>0</v>
      </c>
      <c r="H27" s="23">
        <f t="shared" si="6"/>
        <v>0</v>
      </c>
      <c r="I27" s="23">
        <f t="shared" si="6"/>
        <v>0</v>
      </c>
    </row>
    <row r="28" spans="1:11" x14ac:dyDescent="0.25">
      <c r="A28" s="190" t="s">
        <v>143</v>
      </c>
      <c r="B28" s="191"/>
      <c r="C28" s="65"/>
      <c r="D28" s="65"/>
      <c r="E28" s="65"/>
      <c r="F28" s="65"/>
      <c r="G28" s="25">
        <f t="shared" si="2"/>
        <v>0</v>
      </c>
      <c r="H28" s="65"/>
      <c r="I28" s="65"/>
    </row>
    <row r="29" spans="1:11" x14ac:dyDescent="0.25">
      <c r="A29" s="190" t="s">
        <v>144</v>
      </c>
      <c r="B29" s="191"/>
      <c r="C29" s="65"/>
      <c r="D29" s="65"/>
      <c r="E29" s="65"/>
      <c r="F29" s="65"/>
      <c r="G29" s="25">
        <f t="shared" si="2"/>
        <v>0</v>
      </c>
      <c r="H29" s="65"/>
      <c r="I29" s="65"/>
    </row>
    <row r="30" spans="1:11" x14ac:dyDescent="0.25">
      <c r="A30" s="190" t="s">
        <v>145</v>
      </c>
      <c r="B30" s="191"/>
      <c r="C30" s="65"/>
      <c r="D30" s="65"/>
      <c r="E30" s="65"/>
      <c r="F30" s="65"/>
      <c r="G30" s="25">
        <f t="shared" si="2"/>
        <v>0</v>
      </c>
      <c r="H30" s="65"/>
      <c r="I30" s="65"/>
    </row>
    <row r="31" spans="1:11" ht="15.75" thickBot="1" x14ac:dyDescent="0.3">
      <c r="A31" s="192"/>
      <c r="B31" s="193"/>
      <c r="C31" s="30"/>
      <c r="D31" s="30"/>
      <c r="E31" s="30"/>
      <c r="F31" s="30"/>
      <c r="G31" s="30"/>
      <c r="H31" s="30"/>
      <c r="I31" s="30"/>
    </row>
    <row r="32" spans="1:11" x14ac:dyDescent="0.2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5.75" thickBot="1" x14ac:dyDescent="0.3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21" customHeight="1" x14ac:dyDescent="0.25">
      <c r="A34" s="27"/>
      <c r="B34" s="182" t="s">
        <v>147</v>
      </c>
      <c r="C34" s="73" t="s">
        <v>148</v>
      </c>
      <c r="D34" s="73" t="s">
        <v>150</v>
      </c>
      <c r="E34" s="73" t="s">
        <v>153</v>
      </c>
      <c r="F34" s="185" t="s">
        <v>155</v>
      </c>
      <c r="G34" s="73" t="s">
        <v>156</v>
      </c>
      <c r="H34" s="27"/>
      <c r="I34" s="27"/>
    </row>
    <row r="35" spans="1:9" x14ac:dyDescent="0.25">
      <c r="A35" s="27"/>
      <c r="B35" s="183"/>
      <c r="C35" s="85" t="s">
        <v>149</v>
      </c>
      <c r="D35" s="85" t="s">
        <v>151</v>
      </c>
      <c r="E35" s="85" t="s">
        <v>154</v>
      </c>
      <c r="F35" s="186"/>
      <c r="G35" s="85" t="s">
        <v>157</v>
      </c>
      <c r="H35" s="27"/>
      <c r="I35" s="27"/>
    </row>
    <row r="36" spans="1:9" ht="15.75" thickBot="1" x14ac:dyDescent="0.3">
      <c r="A36" s="27"/>
      <c r="B36" s="184"/>
      <c r="C36" s="4"/>
      <c r="D36" s="74" t="s">
        <v>152</v>
      </c>
      <c r="E36" s="4"/>
      <c r="F36" s="187"/>
      <c r="G36" s="4"/>
      <c r="H36" s="27"/>
      <c r="I36" s="27"/>
    </row>
    <row r="37" spans="1:9" x14ac:dyDescent="0.25">
      <c r="A37" s="27"/>
      <c r="B37" s="15" t="s">
        <v>158</v>
      </c>
      <c r="C37" s="23">
        <f>SUM(C38:C40)</f>
        <v>0</v>
      </c>
      <c r="D37" s="23">
        <f t="shared" ref="D37:G37" si="7">SUM(D38:D40)</f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7"/>
      <c r="I37" s="27"/>
    </row>
    <row r="38" spans="1:9" x14ac:dyDescent="0.25">
      <c r="A38" s="27"/>
      <c r="B38" s="14" t="s">
        <v>159</v>
      </c>
      <c r="C38" s="17"/>
      <c r="D38" s="17"/>
      <c r="E38" s="17"/>
      <c r="F38" s="17"/>
      <c r="G38" s="17"/>
      <c r="H38" s="27"/>
      <c r="I38" s="27"/>
    </row>
    <row r="39" spans="1:9" x14ac:dyDescent="0.25">
      <c r="A39" s="27"/>
      <c r="B39" s="14" t="s">
        <v>160</v>
      </c>
      <c r="C39" s="17"/>
      <c r="D39" s="17"/>
      <c r="E39" s="17"/>
      <c r="F39" s="17"/>
      <c r="G39" s="17"/>
      <c r="H39" s="27"/>
      <c r="I39" s="27"/>
    </row>
    <row r="40" spans="1:9" ht="15.75" thickBot="1" x14ac:dyDescent="0.3">
      <c r="A40" s="27"/>
      <c r="B40" s="18" t="s">
        <v>161</v>
      </c>
      <c r="C40" s="19"/>
      <c r="D40" s="19"/>
      <c r="E40" s="19"/>
      <c r="F40" s="19"/>
      <c r="G40" s="19"/>
      <c r="H40" s="27"/>
      <c r="I40" s="27"/>
    </row>
  </sheetData>
  <mergeCells count="30">
    <mergeCell ref="A22:B22"/>
    <mergeCell ref="A23:B23"/>
    <mergeCell ref="A24:B24"/>
    <mergeCell ref="A1:I1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2:I2"/>
    <mergeCell ref="A26:B26"/>
    <mergeCell ref="A8:B8"/>
    <mergeCell ref="B34:B36"/>
    <mergeCell ref="F34:F36"/>
    <mergeCell ref="A27:B27"/>
    <mergeCell ref="A28:B28"/>
    <mergeCell ref="A29:B29"/>
    <mergeCell ref="A30:B30"/>
    <mergeCell ref="A31:B31"/>
    <mergeCell ref="A9:B9"/>
    <mergeCell ref="A10:B10"/>
    <mergeCell ref="A14:B14"/>
    <mergeCell ref="A18:B18"/>
    <mergeCell ref="A25:B25"/>
    <mergeCell ref="A20:B20"/>
    <mergeCell ref="A21:B21"/>
  </mergeCells>
  <pageMargins left="0.70866141732283472" right="0.70866141732283472" top="0.74803149606299213" bottom="0.74803149606299213" header="0.31496062992125984" footer="0.31496062992125984"/>
  <pageSetup scale="80" fitToHeight="2" orientation="landscape" r:id="rId1"/>
  <rowBreaks count="1" manualBreakCount="1">
    <brk id="3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topLeftCell="A4" zoomScale="85" zoomScaleNormal="100" zoomScaleSheetLayoutView="85" workbookViewId="0">
      <selection activeCell="C37" sqref="C37:D37"/>
    </sheetView>
  </sheetViews>
  <sheetFormatPr baseColWidth="10" defaultRowHeight="15" x14ac:dyDescent="0.25"/>
  <cols>
    <col min="1" max="1" width="34.42578125" customWidth="1"/>
    <col min="2" max="11" width="13.140625" customWidth="1"/>
  </cols>
  <sheetData>
    <row r="1" spans="1:11" x14ac:dyDescent="0.25">
      <c r="A1" s="194" t="s">
        <v>304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x14ac:dyDescent="0.25">
      <c r="A2" s="206" t="s">
        <v>303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x14ac:dyDescent="0.25">
      <c r="A3" s="197" t="s">
        <v>299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x14ac:dyDescent="0.25">
      <c r="A4" s="197" t="s">
        <v>306</v>
      </c>
      <c r="B4" s="198"/>
      <c r="C4" s="198"/>
      <c r="D4" s="198"/>
      <c r="E4" s="198"/>
      <c r="F4" s="198"/>
      <c r="G4" s="198"/>
      <c r="H4" s="198"/>
      <c r="I4" s="198"/>
      <c r="J4" s="198"/>
      <c r="K4" s="199"/>
    </row>
    <row r="5" spans="1:11" ht="15.75" thickBot="1" x14ac:dyDescent="0.3">
      <c r="A5" s="200" t="s"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2"/>
    </row>
    <row r="6" spans="1:11" ht="107.25" customHeight="1" thickBot="1" x14ac:dyDescent="0.3">
      <c r="A6" s="5" t="s">
        <v>162</v>
      </c>
      <c r="B6" s="3" t="s">
        <v>163</v>
      </c>
      <c r="C6" s="3" t="s">
        <v>164</v>
      </c>
      <c r="D6" s="3" t="s">
        <v>165</v>
      </c>
      <c r="E6" s="3" t="s">
        <v>166</v>
      </c>
      <c r="F6" s="3" t="s">
        <v>167</v>
      </c>
      <c r="G6" s="3" t="s">
        <v>168</v>
      </c>
      <c r="H6" s="3" t="s">
        <v>169</v>
      </c>
      <c r="I6" s="3" t="s">
        <v>307</v>
      </c>
      <c r="J6" s="3" t="s">
        <v>308</v>
      </c>
      <c r="K6" s="3" t="s">
        <v>309</v>
      </c>
    </row>
    <row r="7" spans="1:11" x14ac:dyDescent="0.25">
      <c r="A7" s="20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22.5" x14ac:dyDescent="0.25">
      <c r="A8" s="15" t="s">
        <v>170</v>
      </c>
      <c r="B8" s="51">
        <f>+B9+B10+B11+B12</f>
        <v>0</v>
      </c>
      <c r="C8" s="51"/>
      <c r="D8" s="51"/>
      <c r="E8" s="51">
        <f t="shared" ref="E8:J8" si="0">+E9+E10+E11+E12</f>
        <v>0</v>
      </c>
      <c r="F8" s="51"/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>+E8-J8</f>
        <v>0</v>
      </c>
    </row>
    <row r="9" spans="1:11" x14ac:dyDescent="0.25">
      <c r="A9" s="31" t="s">
        <v>171</v>
      </c>
      <c r="B9" s="22"/>
      <c r="C9" s="22"/>
      <c r="D9" s="22"/>
      <c r="E9" s="22"/>
      <c r="F9" s="22"/>
      <c r="G9" s="22"/>
      <c r="H9" s="22"/>
      <c r="I9" s="22"/>
      <c r="J9" s="22"/>
      <c r="K9" s="64">
        <f t="shared" ref="K9:K20" si="1">+E9-J9</f>
        <v>0</v>
      </c>
    </row>
    <row r="10" spans="1:11" x14ac:dyDescent="0.25">
      <c r="A10" s="31" t="s">
        <v>172</v>
      </c>
      <c r="B10" s="22"/>
      <c r="C10" s="22"/>
      <c r="D10" s="22"/>
      <c r="E10" s="22"/>
      <c r="F10" s="22"/>
      <c r="G10" s="22"/>
      <c r="H10" s="22"/>
      <c r="I10" s="22"/>
      <c r="J10" s="22"/>
      <c r="K10" s="64">
        <f t="shared" si="1"/>
        <v>0</v>
      </c>
    </row>
    <row r="11" spans="1:11" x14ac:dyDescent="0.25">
      <c r="A11" s="31" t="s">
        <v>173</v>
      </c>
      <c r="B11" s="22"/>
      <c r="C11" s="22"/>
      <c r="D11" s="22"/>
      <c r="E11" s="22"/>
      <c r="F11" s="22"/>
      <c r="G11" s="22"/>
      <c r="H11" s="22"/>
      <c r="I11" s="22"/>
      <c r="J11" s="22"/>
      <c r="K11" s="64">
        <f t="shared" si="1"/>
        <v>0</v>
      </c>
    </row>
    <row r="12" spans="1:11" x14ac:dyDescent="0.25">
      <c r="A12" s="31" t="s">
        <v>174</v>
      </c>
      <c r="B12" s="22"/>
      <c r="C12" s="22"/>
      <c r="D12" s="22"/>
      <c r="E12" s="22"/>
      <c r="F12" s="22"/>
      <c r="G12" s="22"/>
      <c r="H12" s="22"/>
      <c r="I12" s="22"/>
      <c r="J12" s="22"/>
      <c r="K12" s="64">
        <f t="shared" si="1"/>
        <v>0</v>
      </c>
    </row>
    <row r="13" spans="1:11" x14ac:dyDescent="0.25">
      <c r="A13" s="16"/>
      <c r="B13" s="22"/>
      <c r="C13" s="22"/>
      <c r="D13" s="22"/>
      <c r="E13" s="22"/>
      <c r="F13" s="22"/>
      <c r="G13" s="22"/>
      <c r="H13" s="22"/>
      <c r="I13" s="22"/>
      <c r="J13" s="22"/>
      <c r="K13" s="64">
        <f t="shared" si="1"/>
        <v>0</v>
      </c>
    </row>
    <row r="14" spans="1:11" x14ac:dyDescent="0.25">
      <c r="A14" s="15" t="s">
        <v>175</v>
      </c>
      <c r="B14" s="51">
        <f>+B15+B16+B17+B18</f>
        <v>0</v>
      </c>
      <c r="C14" s="51"/>
      <c r="D14" s="51"/>
      <c r="E14" s="51">
        <f t="shared" ref="E14:J14" si="2">+E15+E16+E17+E18</f>
        <v>0</v>
      </c>
      <c r="F14" s="51"/>
      <c r="G14" s="51">
        <f t="shared" si="2"/>
        <v>0</v>
      </c>
      <c r="H14" s="51">
        <f t="shared" si="2"/>
        <v>0</v>
      </c>
      <c r="I14" s="51">
        <f t="shared" si="2"/>
        <v>0</v>
      </c>
      <c r="J14" s="51">
        <f t="shared" si="2"/>
        <v>0</v>
      </c>
      <c r="K14" s="51">
        <f t="shared" si="1"/>
        <v>0</v>
      </c>
    </row>
    <row r="15" spans="1:11" x14ac:dyDescent="0.25">
      <c r="A15" s="31" t="s">
        <v>176</v>
      </c>
      <c r="B15" s="22"/>
      <c r="C15" s="22"/>
      <c r="D15" s="22"/>
      <c r="E15" s="22"/>
      <c r="F15" s="22"/>
      <c r="G15" s="22"/>
      <c r="H15" s="22"/>
      <c r="I15" s="22"/>
      <c r="J15" s="22"/>
      <c r="K15" s="64">
        <f t="shared" si="1"/>
        <v>0</v>
      </c>
    </row>
    <row r="16" spans="1:11" x14ac:dyDescent="0.25">
      <c r="A16" s="31" t="s">
        <v>177</v>
      </c>
      <c r="B16" s="22"/>
      <c r="C16" s="22"/>
      <c r="D16" s="22"/>
      <c r="E16" s="22"/>
      <c r="F16" s="22"/>
      <c r="G16" s="22"/>
      <c r="H16" s="22"/>
      <c r="I16" s="22"/>
      <c r="J16" s="22"/>
      <c r="K16" s="64">
        <f t="shared" si="1"/>
        <v>0</v>
      </c>
    </row>
    <row r="17" spans="1:11" x14ac:dyDescent="0.25">
      <c r="A17" s="31" t="s">
        <v>178</v>
      </c>
      <c r="B17" s="22"/>
      <c r="C17" s="22"/>
      <c r="D17" s="22"/>
      <c r="E17" s="22"/>
      <c r="F17" s="22"/>
      <c r="G17" s="22"/>
      <c r="H17" s="22"/>
      <c r="I17" s="22"/>
      <c r="J17" s="22"/>
      <c r="K17" s="64">
        <f t="shared" si="1"/>
        <v>0</v>
      </c>
    </row>
    <row r="18" spans="1:11" x14ac:dyDescent="0.25">
      <c r="A18" s="31" t="s">
        <v>179</v>
      </c>
      <c r="B18" s="22"/>
      <c r="C18" s="22"/>
      <c r="D18" s="22"/>
      <c r="E18" s="22"/>
      <c r="F18" s="22"/>
      <c r="G18" s="22"/>
      <c r="H18" s="22"/>
      <c r="I18" s="22"/>
      <c r="J18" s="22"/>
      <c r="K18" s="64">
        <f t="shared" si="1"/>
        <v>0</v>
      </c>
    </row>
    <row r="19" spans="1:11" x14ac:dyDescent="0.25">
      <c r="A19" s="16"/>
      <c r="B19" s="22"/>
      <c r="C19" s="22"/>
      <c r="D19" s="22"/>
      <c r="E19" s="22"/>
      <c r="F19" s="22"/>
      <c r="G19" s="22"/>
      <c r="H19" s="22"/>
      <c r="I19" s="22"/>
      <c r="J19" s="22"/>
      <c r="K19" s="64">
        <f t="shared" si="1"/>
        <v>0</v>
      </c>
    </row>
    <row r="20" spans="1:11" ht="22.5" x14ac:dyDescent="0.25">
      <c r="A20" s="15" t="s">
        <v>180</v>
      </c>
      <c r="B20" s="51">
        <f>+B8+B14</f>
        <v>0</v>
      </c>
      <c r="C20" s="51"/>
      <c r="D20" s="51"/>
      <c r="E20" s="51">
        <f t="shared" ref="E20:J20" si="3">+E8+E14</f>
        <v>0</v>
      </c>
      <c r="F20" s="51"/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1"/>
        <v>0</v>
      </c>
    </row>
    <row r="21" spans="1:11" ht="15.75" thickBot="1" x14ac:dyDescent="0.3">
      <c r="A21" s="18"/>
      <c r="B21" s="32"/>
      <c r="C21" s="32"/>
      <c r="D21" s="32"/>
      <c r="E21" s="32"/>
      <c r="F21" s="32"/>
      <c r="G21" s="32"/>
      <c r="H21" s="32"/>
      <c r="I21" s="32"/>
      <c r="J21" s="32"/>
      <c r="K21" s="32"/>
    </row>
  </sheetData>
  <mergeCells count="5">
    <mergeCell ref="A1:K1"/>
    <mergeCell ref="A3:K3"/>
    <mergeCell ref="A4:K4"/>
    <mergeCell ref="A5:K5"/>
    <mergeCell ref="A2:K2"/>
  </mergeCells>
  <pageMargins left="1.4960629921259843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BreakPreview" zoomScaleNormal="100" zoomScaleSheetLayoutView="100" workbookViewId="0">
      <selection activeCell="C37" sqref="C37:D37"/>
    </sheetView>
  </sheetViews>
  <sheetFormatPr baseColWidth="10" defaultRowHeight="15" x14ac:dyDescent="0.25"/>
  <cols>
    <col min="1" max="1" width="1.140625" customWidth="1"/>
    <col min="2" max="2" width="63" customWidth="1"/>
    <col min="3" max="5" width="13.28515625" customWidth="1"/>
    <col min="6" max="6" width="6" customWidth="1"/>
  </cols>
  <sheetData>
    <row r="1" spans="1:7" x14ac:dyDescent="0.25">
      <c r="A1" s="194" t="s">
        <v>304</v>
      </c>
      <c r="B1" s="195"/>
      <c r="C1" s="195"/>
      <c r="D1" s="195"/>
      <c r="E1" s="196"/>
    </row>
    <row r="2" spans="1:7" x14ac:dyDescent="0.25">
      <c r="A2" s="70"/>
      <c r="B2" s="207" t="s">
        <v>303</v>
      </c>
      <c r="C2" s="207"/>
      <c r="D2" s="207"/>
      <c r="E2" s="208"/>
    </row>
    <row r="3" spans="1:7" x14ac:dyDescent="0.25">
      <c r="A3" s="206" t="s">
        <v>300</v>
      </c>
      <c r="B3" s="207"/>
      <c r="C3" s="207"/>
      <c r="D3" s="207"/>
      <c r="E3" s="208"/>
    </row>
    <row r="4" spans="1:7" x14ac:dyDescent="0.25">
      <c r="A4" s="206" t="s">
        <v>306</v>
      </c>
      <c r="B4" s="207"/>
      <c r="C4" s="207"/>
      <c r="D4" s="207"/>
      <c r="E4" s="208"/>
    </row>
    <row r="5" spans="1:7" ht="15.75" thickBot="1" x14ac:dyDescent="0.3">
      <c r="A5" s="229" t="s">
        <v>0</v>
      </c>
      <c r="B5" s="230"/>
      <c r="C5" s="230"/>
      <c r="D5" s="230"/>
      <c r="E5" s="231"/>
    </row>
    <row r="6" spans="1:7" ht="3.75" customHeight="1" thickBot="1" x14ac:dyDescent="0.3">
      <c r="A6" s="6"/>
      <c r="B6" s="6"/>
      <c r="C6" s="6"/>
      <c r="D6" s="6"/>
      <c r="E6" s="6"/>
    </row>
    <row r="7" spans="1:7" x14ac:dyDescent="0.25">
      <c r="A7" s="216" t="s">
        <v>1</v>
      </c>
      <c r="B7" s="217"/>
      <c r="C7" s="2" t="s">
        <v>181</v>
      </c>
      <c r="D7" s="185" t="s">
        <v>183</v>
      </c>
      <c r="E7" s="2" t="s">
        <v>184</v>
      </c>
    </row>
    <row r="8" spans="1:7" ht="25.5" customHeight="1" thickBot="1" x14ac:dyDescent="0.3">
      <c r="A8" s="218"/>
      <c r="B8" s="219"/>
      <c r="C8" s="3" t="s">
        <v>182</v>
      </c>
      <c r="D8" s="187"/>
      <c r="E8" s="3" t="s">
        <v>185</v>
      </c>
    </row>
    <row r="9" spans="1:7" x14ac:dyDescent="0.25">
      <c r="A9" s="97"/>
      <c r="B9" s="98"/>
      <c r="C9" s="98"/>
      <c r="D9" s="98"/>
      <c r="E9" s="98"/>
    </row>
    <row r="10" spans="1:7" x14ac:dyDescent="0.25">
      <c r="A10" s="83"/>
      <c r="B10" s="34" t="s">
        <v>186</v>
      </c>
      <c r="C10" s="56">
        <f>+C11+C12+C13</f>
        <v>86560995.150000006</v>
      </c>
      <c r="D10" s="56">
        <f t="shared" ref="D10:E10" si="0">+D11+D12+D13</f>
        <v>24759653.800000001</v>
      </c>
      <c r="E10" s="56">
        <f t="shared" si="0"/>
        <v>23390517.449999999</v>
      </c>
    </row>
    <row r="11" spans="1:7" x14ac:dyDescent="0.25">
      <c r="A11" s="83"/>
      <c r="B11" s="35" t="s">
        <v>187</v>
      </c>
      <c r="C11" s="57">
        <f>86560995.15-C13</f>
        <v>83214962.420000002</v>
      </c>
      <c r="D11" s="57">
        <v>24759653.800000001</v>
      </c>
      <c r="E11" s="57">
        <v>23390517.449999999</v>
      </c>
      <c r="F11" s="145"/>
    </row>
    <row r="12" spans="1:7" x14ac:dyDescent="0.25">
      <c r="A12" s="83"/>
      <c r="B12" s="35" t="s">
        <v>188</v>
      </c>
      <c r="C12" s="57"/>
      <c r="D12" s="57"/>
      <c r="E12" s="57"/>
    </row>
    <row r="13" spans="1:7" x14ac:dyDescent="0.25">
      <c r="A13" s="83"/>
      <c r="B13" s="35" t="s">
        <v>189</v>
      </c>
      <c r="C13" s="57">
        <v>3346032.73</v>
      </c>
      <c r="D13" s="57">
        <v>0</v>
      </c>
      <c r="E13" s="57">
        <v>0</v>
      </c>
      <c r="G13" s="162"/>
    </row>
    <row r="14" spans="1:7" x14ac:dyDescent="0.25">
      <c r="A14" s="79"/>
      <c r="B14" s="34"/>
      <c r="C14" s="57"/>
      <c r="D14" s="57"/>
      <c r="E14" s="57"/>
    </row>
    <row r="15" spans="1:7" x14ac:dyDescent="0.25">
      <c r="A15" s="79"/>
      <c r="B15" s="34" t="s">
        <v>205</v>
      </c>
      <c r="C15" s="56">
        <f>+C16+C17</f>
        <v>79312852.920000002</v>
      </c>
      <c r="D15" s="56">
        <f t="shared" ref="D15:E15" si="1">+D16+D17</f>
        <v>17648336.550000001</v>
      </c>
      <c r="E15" s="56">
        <f t="shared" si="1"/>
        <v>17172526.670000002</v>
      </c>
    </row>
    <row r="16" spans="1:7" x14ac:dyDescent="0.25">
      <c r="A16" s="83"/>
      <c r="B16" s="35" t="s">
        <v>190</v>
      </c>
      <c r="C16" s="146">
        <v>79312852.920000002</v>
      </c>
      <c r="D16" s="57">
        <v>17648336.550000001</v>
      </c>
      <c r="E16" s="146">
        <v>17172526.670000002</v>
      </c>
    </row>
    <row r="17" spans="1:5" x14ac:dyDescent="0.25">
      <c r="A17" s="83"/>
      <c r="B17" s="35" t="s">
        <v>191</v>
      </c>
      <c r="C17" s="57"/>
      <c r="D17" s="57"/>
      <c r="E17" s="57"/>
    </row>
    <row r="18" spans="1:5" x14ac:dyDescent="0.25">
      <c r="A18" s="83"/>
      <c r="B18" s="33"/>
      <c r="C18" s="57"/>
      <c r="D18" s="57"/>
      <c r="E18" s="57"/>
    </row>
    <row r="19" spans="1:5" x14ac:dyDescent="0.25">
      <c r="A19" s="7"/>
      <c r="B19" s="8" t="s">
        <v>192</v>
      </c>
      <c r="C19" s="56">
        <f>+C20+C21</f>
        <v>0</v>
      </c>
      <c r="D19" s="56">
        <f>+D20+D21</f>
        <v>0</v>
      </c>
      <c r="E19" s="56">
        <f>+E20+E21</f>
        <v>0</v>
      </c>
    </row>
    <row r="20" spans="1:5" x14ac:dyDescent="0.25">
      <c r="A20" s="83"/>
      <c r="B20" s="35" t="s">
        <v>193</v>
      </c>
      <c r="C20" s="57"/>
      <c r="D20" s="57"/>
      <c r="E20" s="57"/>
    </row>
    <row r="21" spans="1:5" ht="22.5" x14ac:dyDescent="0.25">
      <c r="A21" s="83"/>
      <c r="B21" s="35" t="s">
        <v>194</v>
      </c>
      <c r="C21" s="57"/>
      <c r="D21" s="57"/>
      <c r="E21" s="57"/>
    </row>
    <row r="22" spans="1:5" x14ac:dyDescent="0.25">
      <c r="A22" s="83"/>
      <c r="B22" s="33"/>
      <c r="C22" s="57"/>
      <c r="D22" s="57"/>
      <c r="E22" s="57"/>
    </row>
    <row r="23" spans="1:5" x14ac:dyDescent="0.25">
      <c r="A23" s="232"/>
      <c r="B23" s="34" t="s">
        <v>195</v>
      </c>
      <c r="C23" s="58">
        <f t="shared" ref="C23:E23" si="2">+C10-C15+C19</f>
        <v>7248142.2300000042</v>
      </c>
      <c r="D23" s="58">
        <f t="shared" si="2"/>
        <v>7111317.25</v>
      </c>
      <c r="E23" s="58">
        <f t="shared" si="2"/>
        <v>6217990.7799999975</v>
      </c>
    </row>
    <row r="24" spans="1:5" x14ac:dyDescent="0.25">
      <c r="A24" s="232"/>
      <c r="B24" s="34"/>
      <c r="C24" s="59"/>
      <c r="D24" s="59"/>
      <c r="E24" s="59"/>
    </row>
    <row r="25" spans="1:5" x14ac:dyDescent="0.25">
      <c r="A25" s="232"/>
      <c r="B25" s="34" t="s">
        <v>196</v>
      </c>
      <c r="C25" s="58">
        <f>+C23-C13</f>
        <v>3902109.5000000042</v>
      </c>
      <c r="D25" s="58">
        <f t="shared" ref="D25:E25" si="3">+D23-D13</f>
        <v>7111317.25</v>
      </c>
      <c r="E25" s="58">
        <f t="shared" si="3"/>
        <v>6217990.7799999975</v>
      </c>
    </row>
    <row r="26" spans="1:5" x14ac:dyDescent="0.25">
      <c r="A26" s="232"/>
      <c r="B26" s="34"/>
      <c r="C26" s="59"/>
      <c r="D26" s="59"/>
      <c r="E26" s="59"/>
    </row>
    <row r="27" spans="1:5" ht="22.5" x14ac:dyDescent="0.25">
      <c r="A27" s="83"/>
      <c r="B27" s="34" t="s">
        <v>197</v>
      </c>
      <c r="C27" s="56">
        <f>+C25-C19</f>
        <v>3902109.5000000042</v>
      </c>
      <c r="D27" s="56">
        <f t="shared" ref="D27:E27" si="4">+D25-D19</f>
        <v>7111317.25</v>
      </c>
      <c r="E27" s="56">
        <f t="shared" si="4"/>
        <v>6217990.7799999975</v>
      </c>
    </row>
    <row r="28" spans="1:5" ht="15.75" thickBot="1" x14ac:dyDescent="0.3">
      <c r="A28" s="36"/>
      <c r="B28" s="37"/>
      <c r="C28" s="38"/>
      <c r="D28" s="38"/>
      <c r="E28" s="38"/>
    </row>
    <row r="29" spans="1:5" ht="4.5" customHeight="1" thickBot="1" x14ac:dyDescent="0.3">
      <c r="A29" s="233"/>
      <c r="B29" s="234"/>
      <c r="C29" s="234"/>
      <c r="D29" s="234"/>
      <c r="E29" s="235"/>
    </row>
    <row r="30" spans="1:5" ht="15.75" thickBot="1" x14ac:dyDescent="0.3">
      <c r="A30" s="227" t="s">
        <v>198</v>
      </c>
      <c r="B30" s="228"/>
      <c r="C30" s="72" t="s">
        <v>199</v>
      </c>
      <c r="D30" s="72" t="s">
        <v>183</v>
      </c>
      <c r="E30" s="72" t="s">
        <v>200</v>
      </c>
    </row>
    <row r="31" spans="1:5" x14ac:dyDescent="0.25">
      <c r="A31" s="83"/>
      <c r="B31" s="33"/>
      <c r="C31" s="33"/>
      <c r="D31" s="33"/>
      <c r="E31" s="33"/>
    </row>
    <row r="32" spans="1:5" x14ac:dyDescent="0.25">
      <c r="A32" s="226"/>
      <c r="B32" s="34" t="s">
        <v>201</v>
      </c>
      <c r="C32" s="58">
        <f>+C33+C34</f>
        <v>463718.40000000002</v>
      </c>
      <c r="D32" s="58">
        <f t="shared" ref="D32:E32" si="5">+D33+D34</f>
        <v>304088.73</v>
      </c>
      <c r="E32" s="58">
        <f t="shared" si="5"/>
        <v>304088.73</v>
      </c>
    </row>
    <row r="33" spans="1:5" x14ac:dyDescent="0.25">
      <c r="A33" s="226"/>
      <c r="B33" s="35" t="s">
        <v>202</v>
      </c>
      <c r="C33" s="59">
        <v>463718.40000000002</v>
      </c>
      <c r="D33" s="59">
        <v>304088.73</v>
      </c>
      <c r="E33" s="163">
        <v>304088.73</v>
      </c>
    </row>
    <row r="34" spans="1:5" x14ac:dyDescent="0.25">
      <c r="A34" s="226"/>
      <c r="B34" s="35" t="s">
        <v>203</v>
      </c>
      <c r="C34" s="59"/>
      <c r="D34" s="59"/>
      <c r="E34" s="59"/>
    </row>
    <row r="35" spans="1:5" x14ac:dyDescent="0.25">
      <c r="A35" s="79"/>
      <c r="B35" s="34"/>
      <c r="C35" s="57"/>
      <c r="D35" s="57"/>
      <c r="E35" s="57"/>
    </row>
    <row r="36" spans="1:5" x14ac:dyDescent="0.25">
      <c r="A36" s="79"/>
      <c r="B36" s="34" t="s">
        <v>204</v>
      </c>
      <c r="C36" s="56">
        <f>+C27+C32</f>
        <v>4365827.9000000041</v>
      </c>
      <c r="D36" s="56">
        <f t="shared" ref="D36:E36" si="6">+D27+D32</f>
        <v>7415405.9800000004</v>
      </c>
      <c r="E36" s="56">
        <f t="shared" si="6"/>
        <v>6522079.5099999979</v>
      </c>
    </row>
    <row r="37" spans="1:5" ht="15.75" thickBot="1" x14ac:dyDescent="0.3">
      <c r="A37" s="39"/>
      <c r="B37" s="37"/>
      <c r="C37" s="37"/>
      <c r="D37" s="37"/>
      <c r="E37" s="37"/>
    </row>
    <row r="38" spans="1:5" ht="3" customHeight="1" thickBot="1" x14ac:dyDescent="0.3">
      <c r="A38" s="99"/>
      <c r="B38" s="88"/>
      <c r="C38" s="88"/>
      <c r="D38" s="88"/>
      <c r="E38" s="100"/>
    </row>
    <row r="39" spans="1:5" x14ac:dyDescent="0.25">
      <c r="A39" s="216" t="s">
        <v>198</v>
      </c>
      <c r="B39" s="217"/>
      <c r="C39" s="185" t="s">
        <v>206</v>
      </c>
      <c r="D39" s="182" t="s">
        <v>183</v>
      </c>
      <c r="E39" s="81" t="s">
        <v>184</v>
      </c>
    </row>
    <row r="40" spans="1:5" ht="15.75" thickBot="1" x14ac:dyDescent="0.3">
      <c r="A40" s="218"/>
      <c r="B40" s="219"/>
      <c r="C40" s="187"/>
      <c r="D40" s="184"/>
      <c r="E40" s="82" t="s">
        <v>200</v>
      </c>
    </row>
    <row r="41" spans="1:5" x14ac:dyDescent="0.25">
      <c r="A41" s="75"/>
      <c r="B41" s="41"/>
      <c r="C41" s="41"/>
      <c r="D41" s="41"/>
      <c r="E41" s="41"/>
    </row>
    <row r="42" spans="1:5" x14ac:dyDescent="0.25">
      <c r="A42" s="76"/>
      <c r="B42" s="78" t="s">
        <v>207</v>
      </c>
      <c r="C42" s="60">
        <f>+C43+C44</f>
        <v>3346032.73</v>
      </c>
      <c r="D42" s="60">
        <f t="shared" ref="D42:E42" si="7">+D43+D44</f>
        <v>0</v>
      </c>
      <c r="E42" s="60">
        <f t="shared" si="7"/>
        <v>0</v>
      </c>
    </row>
    <row r="43" spans="1:5" x14ac:dyDescent="0.25">
      <c r="A43" s="210"/>
      <c r="B43" s="42" t="s">
        <v>208</v>
      </c>
      <c r="C43" s="80">
        <v>3346032.73</v>
      </c>
      <c r="D43" s="156">
        <v>0</v>
      </c>
      <c r="E43" s="80">
        <v>0</v>
      </c>
    </row>
    <row r="44" spans="1:5" x14ac:dyDescent="0.25">
      <c r="A44" s="210"/>
      <c r="B44" s="42" t="s">
        <v>209</v>
      </c>
      <c r="C44" s="80"/>
      <c r="D44" s="156"/>
      <c r="E44" s="80"/>
    </row>
    <row r="45" spans="1:5" x14ac:dyDescent="0.25">
      <c r="A45" s="211"/>
      <c r="B45" s="78" t="s">
        <v>210</v>
      </c>
      <c r="C45" s="77">
        <f>+C46+C47</f>
        <v>6784423.8300000001</v>
      </c>
      <c r="D45" s="77">
        <f t="shared" ref="D45:E45" si="8">+D46+D47</f>
        <v>2766998.37</v>
      </c>
      <c r="E45" s="77">
        <f t="shared" si="8"/>
        <v>2766998.37</v>
      </c>
    </row>
    <row r="46" spans="1:5" x14ac:dyDescent="0.25">
      <c r="A46" s="211"/>
      <c r="B46" s="42" t="s">
        <v>211</v>
      </c>
      <c r="C46" s="80">
        <v>6784423.8300000001</v>
      </c>
      <c r="D46" s="150">
        <v>2766998.37</v>
      </c>
      <c r="E46" s="150">
        <v>2766998.37</v>
      </c>
    </row>
    <row r="47" spans="1:5" x14ac:dyDescent="0.25">
      <c r="A47" s="211"/>
      <c r="B47" s="42" t="s">
        <v>212</v>
      </c>
      <c r="C47" s="80"/>
      <c r="D47" s="80"/>
      <c r="E47" s="80"/>
    </row>
    <row r="48" spans="1:5" x14ac:dyDescent="0.25">
      <c r="A48" s="76"/>
      <c r="B48" s="78"/>
      <c r="C48" s="63"/>
      <c r="D48" s="63"/>
      <c r="E48" s="63"/>
    </row>
    <row r="49" spans="1:5" x14ac:dyDescent="0.25">
      <c r="A49" s="211"/>
      <c r="B49" s="224" t="s">
        <v>213</v>
      </c>
      <c r="C49" s="214">
        <f>+C42-C45</f>
        <v>-3438391.1</v>
      </c>
      <c r="D49" s="214">
        <f t="shared" ref="D49:E49" si="9">+D42-D45</f>
        <v>-2766998.37</v>
      </c>
      <c r="E49" s="214">
        <f t="shared" si="9"/>
        <v>-2766998.37</v>
      </c>
    </row>
    <row r="50" spans="1:5" ht="15.75" thickBot="1" x14ac:dyDescent="0.3">
      <c r="A50" s="212"/>
      <c r="B50" s="225"/>
      <c r="C50" s="215"/>
      <c r="D50" s="215"/>
      <c r="E50" s="215"/>
    </row>
    <row r="51" spans="1:5" ht="4.5" customHeight="1" thickBot="1" x14ac:dyDescent="0.3">
      <c r="A51" s="99"/>
      <c r="B51" s="88"/>
      <c r="C51" s="88"/>
      <c r="D51" s="88"/>
      <c r="E51" s="100"/>
    </row>
    <row r="52" spans="1:5" x14ac:dyDescent="0.25">
      <c r="A52" s="216" t="s">
        <v>198</v>
      </c>
      <c r="B52" s="217"/>
      <c r="C52" s="81" t="s">
        <v>181</v>
      </c>
      <c r="D52" s="182" t="s">
        <v>183</v>
      </c>
      <c r="E52" s="81" t="s">
        <v>184</v>
      </c>
    </row>
    <row r="53" spans="1:5" ht="15.75" thickBot="1" x14ac:dyDescent="0.3">
      <c r="A53" s="218"/>
      <c r="B53" s="219"/>
      <c r="C53" s="82" t="s">
        <v>199</v>
      </c>
      <c r="D53" s="184"/>
      <c r="E53" s="82" t="s">
        <v>200</v>
      </c>
    </row>
    <row r="54" spans="1:5" x14ac:dyDescent="0.25">
      <c r="A54" s="220"/>
      <c r="B54" s="221"/>
      <c r="C54" s="41"/>
      <c r="D54" s="41"/>
      <c r="E54" s="41"/>
    </row>
    <row r="55" spans="1:5" x14ac:dyDescent="0.25">
      <c r="A55" s="210"/>
      <c r="B55" s="213" t="s">
        <v>214</v>
      </c>
      <c r="C55" s="222">
        <f>+C11</f>
        <v>83214962.420000002</v>
      </c>
      <c r="D55" s="222">
        <f>+D10</f>
        <v>24759653.800000001</v>
      </c>
      <c r="E55" s="222">
        <f>+E10</f>
        <v>23390517.449999999</v>
      </c>
    </row>
    <row r="56" spans="1:5" x14ac:dyDescent="0.25">
      <c r="A56" s="210"/>
      <c r="B56" s="213"/>
      <c r="C56" s="222"/>
      <c r="D56" s="222"/>
      <c r="E56" s="222"/>
    </row>
    <row r="57" spans="1:5" ht="22.5" x14ac:dyDescent="0.25">
      <c r="A57" s="210"/>
      <c r="B57" s="71" t="s">
        <v>215</v>
      </c>
      <c r="C57" s="80">
        <f>+C58-C59</f>
        <v>-3570967.27</v>
      </c>
      <c r="D57" s="80">
        <f t="shared" ref="D57:E57" si="10">+D58-D59</f>
        <v>-2766998.37</v>
      </c>
      <c r="E57" s="80">
        <f t="shared" si="10"/>
        <v>-2766998.37</v>
      </c>
    </row>
    <row r="58" spans="1:5" x14ac:dyDescent="0.25">
      <c r="A58" s="210"/>
      <c r="B58" s="42" t="s">
        <v>208</v>
      </c>
      <c r="C58" s="80">
        <f>+C43</f>
        <v>3346032.73</v>
      </c>
      <c r="D58" s="80">
        <f>+D43</f>
        <v>0</v>
      </c>
      <c r="E58" s="80">
        <f>+E43</f>
        <v>0</v>
      </c>
    </row>
    <row r="59" spans="1:5" x14ac:dyDescent="0.25">
      <c r="A59" s="210"/>
      <c r="B59" s="42" t="s">
        <v>211</v>
      </c>
      <c r="C59" s="155">
        <v>6917000</v>
      </c>
      <c r="D59" s="155">
        <f>+D46</f>
        <v>2766998.37</v>
      </c>
      <c r="E59" s="155">
        <f>+E46</f>
        <v>2766998.37</v>
      </c>
    </row>
    <row r="60" spans="1:5" ht="15.75" thickBot="1" x14ac:dyDescent="0.3">
      <c r="A60" s="223"/>
      <c r="B60" s="46"/>
      <c r="C60" s="101"/>
      <c r="D60" s="101"/>
      <c r="E60" s="101"/>
    </row>
    <row r="61" spans="1:5" x14ac:dyDescent="0.25">
      <c r="A61" s="40"/>
      <c r="B61" s="43" t="s">
        <v>190</v>
      </c>
      <c r="C61" s="63">
        <f>+C16</f>
        <v>79312852.920000002</v>
      </c>
      <c r="D61" s="63">
        <f>+D15</f>
        <v>17648336.550000001</v>
      </c>
      <c r="E61" s="63">
        <f>+E15</f>
        <v>17172526.670000002</v>
      </c>
    </row>
    <row r="62" spans="1:5" x14ac:dyDescent="0.25">
      <c r="A62" s="40"/>
      <c r="B62" s="43"/>
      <c r="C62" s="63"/>
      <c r="D62" s="63"/>
      <c r="E62" s="63"/>
    </row>
    <row r="63" spans="1:5" x14ac:dyDescent="0.25">
      <c r="A63" s="40"/>
      <c r="B63" s="11" t="s">
        <v>193</v>
      </c>
      <c r="C63" s="124"/>
      <c r="D63" s="63"/>
      <c r="E63" s="63"/>
    </row>
    <row r="64" spans="1:5" x14ac:dyDescent="0.25">
      <c r="A64" s="40"/>
      <c r="B64" s="43"/>
      <c r="C64" s="63"/>
      <c r="D64" s="63"/>
      <c r="E64" s="63"/>
    </row>
    <row r="65" spans="1:5" ht="22.5" x14ac:dyDescent="0.25">
      <c r="A65" s="211"/>
      <c r="B65" s="44" t="s">
        <v>216</v>
      </c>
      <c r="C65" s="62">
        <f>+C55+C57-C61+C63</f>
        <v>331142.23000000417</v>
      </c>
      <c r="D65" s="62">
        <f t="shared" ref="D65:E65" si="11">+D55+D57-D61+D63</f>
        <v>4344318.879999999</v>
      </c>
      <c r="E65" s="62">
        <f t="shared" si="11"/>
        <v>3450992.4099999964</v>
      </c>
    </row>
    <row r="66" spans="1:5" x14ac:dyDescent="0.25">
      <c r="A66" s="211"/>
      <c r="B66" s="45"/>
      <c r="C66" s="62"/>
      <c r="D66" s="62"/>
      <c r="E66" s="62"/>
    </row>
    <row r="67" spans="1:5" ht="22.5" x14ac:dyDescent="0.25">
      <c r="A67" s="211"/>
      <c r="B67" s="44" t="s">
        <v>217</v>
      </c>
      <c r="C67" s="62">
        <f>+C65-C57</f>
        <v>3902109.5000000042</v>
      </c>
      <c r="D67" s="62">
        <f t="shared" ref="D67:E67" si="12">+D65-D57</f>
        <v>7111317.2499999991</v>
      </c>
      <c r="E67" s="62">
        <f t="shared" si="12"/>
        <v>6217990.7799999965</v>
      </c>
    </row>
    <row r="68" spans="1:5" ht="15.75" thickBot="1" x14ac:dyDescent="0.3">
      <c r="A68" s="212"/>
      <c r="B68" s="46"/>
      <c r="C68" s="50"/>
      <c r="D68" s="50"/>
      <c r="E68" s="50"/>
    </row>
    <row r="69" spans="1:5" ht="4.5" customHeight="1" thickBot="1" x14ac:dyDescent="0.3"/>
    <row r="70" spans="1:5" x14ac:dyDescent="0.25">
      <c r="A70" s="216" t="s">
        <v>198</v>
      </c>
      <c r="B70" s="217"/>
      <c r="C70" s="185" t="s">
        <v>206</v>
      </c>
      <c r="D70" s="182" t="s">
        <v>183</v>
      </c>
      <c r="E70" s="9" t="s">
        <v>184</v>
      </c>
    </row>
    <row r="71" spans="1:5" ht="15.75" thickBot="1" x14ac:dyDescent="0.3">
      <c r="A71" s="218"/>
      <c r="B71" s="219"/>
      <c r="C71" s="187"/>
      <c r="D71" s="184"/>
      <c r="E71" s="10" t="s">
        <v>200</v>
      </c>
    </row>
    <row r="72" spans="1:5" x14ac:dyDescent="0.25">
      <c r="A72" s="220"/>
      <c r="B72" s="221"/>
      <c r="C72" s="41"/>
      <c r="D72" s="41"/>
      <c r="E72" s="41"/>
    </row>
    <row r="73" spans="1:5" x14ac:dyDescent="0.25">
      <c r="A73" s="210"/>
      <c r="B73" s="213" t="s">
        <v>188</v>
      </c>
      <c r="C73" s="209"/>
      <c r="D73" s="209"/>
      <c r="E73" s="209"/>
    </row>
    <row r="74" spans="1:5" x14ac:dyDescent="0.25">
      <c r="A74" s="210"/>
      <c r="B74" s="213"/>
      <c r="C74" s="209"/>
      <c r="D74" s="209"/>
      <c r="E74" s="209"/>
    </row>
    <row r="75" spans="1:5" ht="22.5" x14ac:dyDescent="0.25">
      <c r="A75" s="210"/>
      <c r="B75" s="47" t="s">
        <v>218</v>
      </c>
      <c r="C75" s="61">
        <f>+C76-C77</f>
        <v>0</v>
      </c>
      <c r="D75" s="61">
        <f t="shared" ref="D75:E75" si="13">+D76-D77</f>
        <v>0</v>
      </c>
      <c r="E75" s="61">
        <f t="shared" si="13"/>
        <v>0</v>
      </c>
    </row>
    <row r="76" spans="1:5" ht="22.5" x14ac:dyDescent="0.25">
      <c r="A76" s="210"/>
      <c r="B76" s="35" t="s">
        <v>209</v>
      </c>
      <c r="C76" s="61"/>
      <c r="D76" s="61"/>
      <c r="E76" s="61"/>
    </row>
    <row r="77" spans="1:5" x14ac:dyDescent="0.25">
      <c r="A77" s="210"/>
      <c r="B77" s="42" t="s">
        <v>212</v>
      </c>
      <c r="C77" s="61"/>
      <c r="D77" s="61"/>
      <c r="E77" s="61"/>
    </row>
    <row r="78" spans="1:5" x14ac:dyDescent="0.25">
      <c r="A78" s="210"/>
      <c r="B78" s="43"/>
      <c r="C78" s="61"/>
      <c r="D78" s="61"/>
      <c r="E78" s="61"/>
    </row>
    <row r="79" spans="1:5" x14ac:dyDescent="0.25">
      <c r="A79" s="40"/>
      <c r="B79" s="43" t="s">
        <v>219</v>
      </c>
      <c r="C79" s="63"/>
      <c r="D79" s="63"/>
      <c r="E79" s="63"/>
    </row>
    <row r="80" spans="1:5" x14ac:dyDescent="0.25">
      <c r="A80" s="40"/>
      <c r="B80" s="43"/>
      <c r="C80" s="63"/>
      <c r="D80" s="63"/>
      <c r="E80" s="63"/>
    </row>
    <row r="81" spans="1:5" x14ac:dyDescent="0.25">
      <c r="A81" s="40"/>
      <c r="B81" s="43" t="s">
        <v>194</v>
      </c>
      <c r="C81" s="124"/>
      <c r="D81" s="63"/>
      <c r="E81" s="63"/>
    </row>
    <row r="82" spans="1:5" x14ac:dyDescent="0.25">
      <c r="A82" s="40"/>
      <c r="B82" s="43"/>
      <c r="C82" s="63"/>
      <c r="D82" s="63"/>
      <c r="E82" s="63"/>
    </row>
    <row r="83" spans="1:5" ht="22.5" x14ac:dyDescent="0.25">
      <c r="A83" s="211"/>
      <c r="B83" s="44" t="s">
        <v>220</v>
      </c>
      <c r="C83" s="62">
        <f>+C73+C75-C79+C81</f>
        <v>0</v>
      </c>
      <c r="D83" s="62">
        <f t="shared" ref="D83:E83" si="14">+D73+D75-D79+D81</f>
        <v>0</v>
      </c>
      <c r="E83" s="62">
        <f t="shared" si="14"/>
        <v>0</v>
      </c>
    </row>
    <row r="84" spans="1:5" x14ac:dyDescent="0.25">
      <c r="A84" s="211"/>
      <c r="B84" s="45"/>
      <c r="C84" s="62"/>
      <c r="D84" s="62"/>
      <c r="E84" s="62"/>
    </row>
    <row r="85" spans="1:5" ht="22.5" x14ac:dyDescent="0.25">
      <c r="A85" s="211"/>
      <c r="B85" s="44" t="s">
        <v>221</v>
      </c>
      <c r="C85" s="62">
        <f>+C83-C75</f>
        <v>0</v>
      </c>
      <c r="D85" s="62">
        <f t="shared" ref="D85:E85" si="15">+D83-D75</f>
        <v>0</v>
      </c>
      <c r="E85" s="62">
        <f t="shared" si="15"/>
        <v>0</v>
      </c>
    </row>
    <row r="86" spans="1:5" ht="15.75" thickBot="1" x14ac:dyDescent="0.3">
      <c r="A86" s="212"/>
      <c r="B86" s="46"/>
      <c r="C86" s="50"/>
      <c r="D86" s="50"/>
      <c r="E86" s="50"/>
    </row>
    <row r="87" spans="1:5" x14ac:dyDescent="0.25">
      <c r="A87" s="93"/>
      <c r="B87" s="94"/>
      <c r="C87" s="93"/>
      <c r="D87" s="93"/>
      <c r="E87" s="93"/>
    </row>
  </sheetData>
  <mergeCells count="42">
    <mergeCell ref="A30:B30"/>
    <mergeCell ref="A1:E1"/>
    <mergeCell ref="A3:E3"/>
    <mergeCell ref="A4:E4"/>
    <mergeCell ref="A5:E5"/>
    <mergeCell ref="A7:B8"/>
    <mergeCell ref="D7:D8"/>
    <mergeCell ref="A23:A26"/>
    <mergeCell ref="A29:E29"/>
    <mergeCell ref="B2:E2"/>
    <mergeCell ref="A32:A34"/>
    <mergeCell ref="A39:B40"/>
    <mergeCell ref="C39:C40"/>
    <mergeCell ref="D39:D40"/>
    <mergeCell ref="A43:A44"/>
    <mergeCell ref="A45:A47"/>
    <mergeCell ref="A52:B53"/>
    <mergeCell ref="D52:D53"/>
    <mergeCell ref="A54:B54"/>
    <mergeCell ref="A55:A56"/>
    <mergeCell ref="B55:B56"/>
    <mergeCell ref="C55:C56"/>
    <mergeCell ref="D55:D56"/>
    <mergeCell ref="A49:A50"/>
    <mergeCell ref="B49:B50"/>
    <mergeCell ref="C49:C50"/>
    <mergeCell ref="D49:D50"/>
    <mergeCell ref="E49:E50"/>
    <mergeCell ref="A70:B71"/>
    <mergeCell ref="C70:C71"/>
    <mergeCell ref="D70:D71"/>
    <mergeCell ref="A72:B72"/>
    <mergeCell ref="E55:E56"/>
    <mergeCell ref="A57:A60"/>
    <mergeCell ref="A65:A68"/>
    <mergeCell ref="E73:E74"/>
    <mergeCell ref="A75:A78"/>
    <mergeCell ref="A83:A86"/>
    <mergeCell ref="A73:A74"/>
    <mergeCell ref="B73:B74"/>
    <mergeCell ref="C73:C74"/>
    <mergeCell ref="D73:D74"/>
  </mergeCells>
  <pageMargins left="1.299212598425197" right="0.70866141732283472" top="0.74803149606299213" bottom="0.74803149606299213" header="0.31496062992125984" footer="0.31496062992125984"/>
  <pageSetup scale="71" fitToHeight="2" orientation="portrait" r:id="rId1"/>
  <rowBreaks count="1" manualBreakCount="1">
    <brk id="60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view="pageBreakPreview" topLeftCell="A67" zoomScaleNormal="100" zoomScaleSheetLayoutView="100" workbookViewId="0">
      <selection activeCell="C37" sqref="C37:D37"/>
    </sheetView>
  </sheetViews>
  <sheetFormatPr baseColWidth="10" defaultRowHeight="15" x14ac:dyDescent="0.25"/>
  <cols>
    <col min="1" max="1" width="2.5703125" customWidth="1"/>
    <col min="2" max="2" width="3.5703125" customWidth="1"/>
    <col min="3" max="3" width="54.5703125" customWidth="1"/>
  </cols>
  <sheetData>
    <row r="1" spans="1:9" x14ac:dyDescent="0.25">
      <c r="A1" s="194" t="s">
        <v>304</v>
      </c>
      <c r="B1" s="195"/>
      <c r="C1" s="195"/>
      <c r="D1" s="195"/>
      <c r="E1" s="195"/>
      <c r="F1" s="195"/>
      <c r="G1" s="195"/>
      <c r="H1" s="195"/>
      <c r="I1" s="196"/>
    </row>
    <row r="2" spans="1:9" x14ac:dyDescent="0.25">
      <c r="A2" s="137"/>
      <c r="B2" s="138"/>
      <c r="C2" s="207" t="s">
        <v>303</v>
      </c>
      <c r="D2" s="207"/>
      <c r="E2" s="207"/>
      <c r="F2" s="207"/>
      <c r="G2" s="207"/>
      <c r="H2" s="207"/>
      <c r="I2" s="139"/>
    </row>
    <row r="3" spans="1:9" x14ac:dyDescent="0.25">
      <c r="A3" s="206" t="s">
        <v>301</v>
      </c>
      <c r="B3" s="207"/>
      <c r="C3" s="207"/>
      <c r="D3" s="207"/>
      <c r="E3" s="207"/>
      <c r="F3" s="207"/>
      <c r="G3" s="207"/>
      <c r="H3" s="207"/>
      <c r="I3" s="208"/>
    </row>
    <row r="4" spans="1:9" x14ac:dyDescent="0.25">
      <c r="A4" s="206" t="s">
        <v>306</v>
      </c>
      <c r="B4" s="207"/>
      <c r="C4" s="207"/>
      <c r="D4" s="207"/>
      <c r="E4" s="207"/>
      <c r="F4" s="207"/>
      <c r="G4" s="207"/>
      <c r="H4" s="207"/>
      <c r="I4" s="208"/>
    </row>
    <row r="5" spans="1:9" ht="15.75" thickBot="1" x14ac:dyDescent="0.3">
      <c r="A5" s="229" t="s">
        <v>0</v>
      </c>
      <c r="B5" s="230"/>
      <c r="C5" s="230"/>
      <c r="D5" s="230"/>
      <c r="E5" s="230"/>
      <c r="F5" s="230"/>
      <c r="G5" s="230"/>
      <c r="H5" s="230"/>
      <c r="I5" s="231"/>
    </row>
    <row r="6" spans="1:9" ht="15.75" thickBot="1" x14ac:dyDescent="0.3">
      <c r="A6" s="194"/>
      <c r="B6" s="195"/>
      <c r="C6" s="196"/>
      <c r="D6" s="255" t="s">
        <v>222</v>
      </c>
      <c r="E6" s="256"/>
      <c r="F6" s="256"/>
      <c r="G6" s="256"/>
      <c r="H6" s="257"/>
      <c r="I6" s="182" t="s">
        <v>223</v>
      </c>
    </row>
    <row r="7" spans="1:9" x14ac:dyDescent="0.25">
      <c r="A7" s="206" t="s">
        <v>198</v>
      </c>
      <c r="B7" s="207"/>
      <c r="C7" s="208"/>
      <c r="D7" s="182" t="s">
        <v>225</v>
      </c>
      <c r="E7" s="185" t="s">
        <v>226</v>
      </c>
      <c r="F7" s="182" t="s">
        <v>227</v>
      </c>
      <c r="G7" s="182" t="s">
        <v>183</v>
      </c>
      <c r="H7" s="182" t="s">
        <v>228</v>
      </c>
      <c r="I7" s="183"/>
    </row>
    <row r="8" spans="1:9" ht="19.5" customHeight="1" thickBot="1" x14ac:dyDescent="0.3">
      <c r="A8" s="229" t="s">
        <v>224</v>
      </c>
      <c r="B8" s="230"/>
      <c r="C8" s="231"/>
      <c r="D8" s="184"/>
      <c r="E8" s="187"/>
      <c r="F8" s="184"/>
      <c r="G8" s="184"/>
      <c r="H8" s="184"/>
      <c r="I8" s="184"/>
    </row>
    <row r="9" spans="1:9" x14ac:dyDescent="0.25">
      <c r="A9" s="251"/>
      <c r="B9" s="252"/>
      <c r="C9" s="253"/>
      <c r="D9" s="160"/>
      <c r="E9" s="160"/>
      <c r="F9" s="160"/>
      <c r="G9" s="160"/>
      <c r="H9" s="160"/>
      <c r="I9" s="160"/>
    </row>
    <row r="10" spans="1:9" x14ac:dyDescent="0.25">
      <c r="A10" s="238" t="s">
        <v>229</v>
      </c>
      <c r="B10" s="239"/>
      <c r="C10" s="254"/>
      <c r="D10" s="67"/>
      <c r="E10" s="67"/>
      <c r="F10" s="67"/>
      <c r="G10" s="67"/>
      <c r="H10" s="67"/>
      <c r="I10" s="67"/>
    </row>
    <row r="11" spans="1:9" x14ac:dyDescent="0.25">
      <c r="A11" s="143"/>
      <c r="B11" s="241" t="s">
        <v>230</v>
      </c>
      <c r="C11" s="242"/>
      <c r="D11" s="67"/>
      <c r="E11" s="67"/>
      <c r="F11" s="67"/>
      <c r="G11" s="67"/>
      <c r="H11" s="67"/>
      <c r="I11" s="67">
        <f>+H11-D11</f>
        <v>0</v>
      </c>
    </row>
    <row r="12" spans="1:9" x14ac:dyDescent="0.25">
      <c r="A12" s="143"/>
      <c r="B12" s="241" t="s">
        <v>231</v>
      </c>
      <c r="C12" s="242"/>
      <c r="D12" s="67"/>
      <c r="E12" s="67"/>
      <c r="F12" s="67"/>
      <c r="G12" s="67"/>
      <c r="H12" s="67"/>
      <c r="I12" s="67">
        <f t="shared" ref="I12:I42" si="0">+H12-D12</f>
        <v>0</v>
      </c>
    </row>
    <row r="13" spans="1:9" x14ac:dyDescent="0.25">
      <c r="A13" s="143"/>
      <c r="B13" s="241" t="s">
        <v>232</v>
      </c>
      <c r="C13" s="242"/>
      <c r="D13" s="67"/>
      <c r="E13" s="67"/>
      <c r="F13" s="67"/>
      <c r="G13" s="67"/>
      <c r="H13" s="67"/>
      <c r="I13" s="67">
        <f t="shared" si="0"/>
        <v>0</v>
      </c>
    </row>
    <row r="14" spans="1:9" x14ac:dyDescent="0.25">
      <c r="A14" s="143"/>
      <c r="B14" s="241" t="s">
        <v>233</v>
      </c>
      <c r="C14" s="242"/>
      <c r="D14" s="67"/>
      <c r="E14" s="67"/>
      <c r="F14" s="67"/>
      <c r="G14" s="67"/>
      <c r="H14" s="67"/>
      <c r="I14" s="67">
        <f t="shared" si="0"/>
        <v>0</v>
      </c>
    </row>
    <row r="15" spans="1:9" x14ac:dyDescent="0.25">
      <c r="A15" s="143"/>
      <c r="B15" s="241" t="s">
        <v>234</v>
      </c>
      <c r="C15" s="242"/>
      <c r="D15" s="67">
        <v>0</v>
      </c>
      <c r="E15" s="67">
        <v>27795242.82</v>
      </c>
      <c r="F15" s="67">
        <f>+D15+E15</f>
        <v>27795242.82</v>
      </c>
      <c r="G15" s="67">
        <v>6454319.3499999996</v>
      </c>
      <c r="H15" s="67">
        <v>6454319.3499999996</v>
      </c>
      <c r="I15" s="67">
        <f t="shared" si="0"/>
        <v>6454319.3499999996</v>
      </c>
    </row>
    <row r="16" spans="1:9" x14ac:dyDescent="0.25">
      <c r="A16" s="143"/>
      <c r="B16" s="241" t="s">
        <v>235</v>
      </c>
      <c r="C16" s="242"/>
      <c r="D16" s="67"/>
      <c r="E16" s="67"/>
      <c r="F16" s="67"/>
      <c r="G16" s="67"/>
      <c r="H16" s="67"/>
      <c r="I16" s="67">
        <f t="shared" si="0"/>
        <v>0</v>
      </c>
    </row>
    <row r="17" spans="1:9" x14ac:dyDescent="0.25">
      <c r="A17" s="143"/>
      <c r="B17" s="241" t="s">
        <v>236</v>
      </c>
      <c r="C17" s="242"/>
      <c r="D17" s="67">
        <v>0</v>
      </c>
      <c r="E17" s="67">
        <v>45623719.600000001</v>
      </c>
      <c r="F17" s="67">
        <f>+D17+E17</f>
        <v>45623719.600000001</v>
      </c>
      <c r="G17" s="67">
        <v>15633698.1</v>
      </c>
      <c r="H17" s="67">
        <v>15633698.1</v>
      </c>
      <c r="I17" s="67">
        <f t="shared" si="0"/>
        <v>15633698.1</v>
      </c>
    </row>
    <row r="18" spans="1:9" x14ac:dyDescent="0.25">
      <c r="A18" s="245"/>
      <c r="B18" s="241" t="s">
        <v>237</v>
      </c>
      <c r="C18" s="242"/>
      <c r="D18" s="247">
        <f>SUM(D20:D30)</f>
        <v>0</v>
      </c>
      <c r="E18" s="247">
        <f t="shared" ref="E18:H18" si="1">SUM(E20:E30)</f>
        <v>0</v>
      </c>
      <c r="F18" s="247">
        <f t="shared" si="1"/>
        <v>0</v>
      </c>
      <c r="G18" s="247">
        <f t="shared" si="1"/>
        <v>0</v>
      </c>
      <c r="H18" s="247">
        <f t="shared" si="1"/>
        <v>0</v>
      </c>
      <c r="I18" s="248">
        <f>+H18-D18</f>
        <v>0</v>
      </c>
    </row>
    <row r="19" spans="1:9" x14ac:dyDescent="0.25">
      <c r="A19" s="245"/>
      <c r="B19" s="241" t="s">
        <v>238</v>
      </c>
      <c r="C19" s="242"/>
      <c r="D19" s="247"/>
      <c r="E19" s="247"/>
      <c r="F19" s="247"/>
      <c r="G19" s="247"/>
      <c r="H19" s="247"/>
      <c r="I19" s="248"/>
    </row>
    <row r="20" spans="1:9" x14ac:dyDescent="0.25">
      <c r="A20" s="143"/>
      <c r="B20" s="142"/>
      <c r="C20" s="140" t="s">
        <v>239</v>
      </c>
      <c r="D20" s="67"/>
      <c r="E20" s="67"/>
      <c r="F20" s="67"/>
      <c r="G20" s="67"/>
      <c r="H20" s="67"/>
      <c r="I20" s="67">
        <f t="shared" si="0"/>
        <v>0</v>
      </c>
    </row>
    <row r="21" spans="1:9" x14ac:dyDescent="0.25">
      <c r="A21" s="143"/>
      <c r="B21" s="142"/>
      <c r="C21" s="140" t="s">
        <v>240</v>
      </c>
      <c r="D21" s="67"/>
      <c r="E21" s="67"/>
      <c r="F21" s="67"/>
      <c r="G21" s="67"/>
      <c r="H21" s="67"/>
      <c r="I21" s="67">
        <f t="shared" si="0"/>
        <v>0</v>
      </c>
    </row>
    <row r="22" spans="1:9" x14ac:dyDescent="0.25">
      <c r="A22" s="143"/>
      <c r="B22" s="142"/>
      <c r="C22" s="140" t="s">
        <v>241</v>
      </c>
      <c r="D22" s="67"/>
      <c r="E22" s="67"/>
      <c r="F22" s="67"/>
      <c r="G22" s="67"/>
      <c r="H22" s="67"/>
      <c r="I22" s="67">
        <f t="shared" si="0"/>
        <v>0</v>
      </c>
    </row>
    <row r="23" spans="1:9" x14ac:dyDescent="0.25">
      <c r="A23" s="143"/>
      <c r="B23" s="142"/>
      <c r="C23" s="140" t="s">
        <v>242</v>
      </c>
      <c r="D23" s="67"/>
      <c r="E23" s="67"/>
      <c r="F23" s="67"/>
      <c r="G23" s="67"/>
      <c r="H23" s="67"/>
      <c r="I23" s="67">
        <f t="shared" si="0"/>
        <v>0</v>
      </c>
    </row>
    <row r="24" spans="1:9" x14ac:dyDescent="0.25">
      <c r="A24" s="143"/>
      <c r="B24" s="142"/>
      <c r="C24" s="140" t="s">
        <v>243</v>
      </c>
      <c r="D24" s="67"/>
      <c r="E24" s="67"/>
      <c r="F24" s="67"/>
      <c r="G24" s="67"/>
      <c r="H24" s="67"/>
      <c r="I24" s="67">
        <f t="shared" si="0"/>
        <v>0</v>
      </c>
    </row>
    <row r="25" spans="1:9" x14ac:dyDescent="0.25">
      <c r="A25" s="143"/>
      <c r="B25" s="142"/>
      <c r="C25" s="140" t="s">
        <v>244</v>
      </c>
      <c r="D25" s="67"/>
      <c r="E25" s="67"/>
      <c r="F25" s="67"/>
      <c r="G25" s="67"/>
      <c r="H25" s="67"/>
      <c r="I25" s="67">
        <f t="shared" si="0"/>
        <v>0</v>
      </c>
    </row>
    <row r="26" spans="1:9" x14ac:dyDescent="0.25">
      <c r="A26" s="143"/>
      <c r="B26" s="142"/>
      <c r="C26" s="140" t="s">
        <v>245</v>
      </c>
      <c r="D26" s="67"/>
      <c r="E26" s="67"/>
      <c r="F26" s="67"/>
      <c r="G26" s="67"/>
      <c r="H26" s="67"/>
      <c r="I26" s="67">
        <f t="shared" si="0"/>
        <v>0</v>
      </c>
    </row>
    <row r="27" spans="1:9" x14ac:dyDescent="0.25">
      <c r="A27" s="143"/>
      <c r="B27" s="142"/>
      <c r="C27" s="140" t="s">
        <v>246</v>
      </c>
      <c r="D27" s="67"/>
      <c r="E27" s="67"/>
      <c r="F27" s="67"/>
      <c r="G27" s="67"/>
      <c r="H27" s="67"/>
      <c r="I27" s="67">
        <f t="shared" si="0"/>
        <v>0</v>
      </c>
    </row>
    <row r="28" spans="1:9" x14ac:dyDescent="0.25">
      <c r="A28" s="143"/>
      <c r="B28" s="142"/>
      <c r="C28" s="140" t="s">
        <v>247</v>
      </c>
      <c r="D28" s="67"/>
      <c r="E28" s="67"/>
      <c r="F28" s="67"/>
      <c r="G28" s="67"/>
      <c r="H28" s="67"/>
      <c r="I28" s="67">
        <f t="shared" si="0"/>
        <v>0</v>
      </c>
    </row>
    <row r="29" spans="1:9" x14ac:dyDescent="0.25">
      <c r="A29" s="143"/>
      <c r="B29" s="142"/>
      <c r="C29" s="140" t="s">
        <v>248</v>
      </c>
      <c r="D29" s="67"/>
      <c r="E29" s="67"/>
      <c r="F29" s="67"/>
      <c r="G29" s="67"/>
      <c r="H29" s="67"/>
      <c r="I29" s="67">
        <f t="shared" si="0"/>
        <v>0</v>
      </c>
    </row>
    <row r="30" spans="1:9" x14ac:dyDescent="0.25">
      <c r="A30" s="143"/>
      <c r="B30" s="142"/>
      <c r="C30" s="140" t="s">
        <v>249</v>
      </c>
      <c r="D30" s="67"/>
      <c r="E30" s="67"/>
      <c r="F30" s="67"/>
      <c r="G30" s="67"/>
      <c r="H30" s="67"/>
      <c r="I30" s="67">
        <f t="shared" si="0"/>
        <v>0</v>
      </c>
    </row>
    <row r="31" spans="1:9" x14ac:dyDescent="0.25">
      <c r="A31" s="143"/>
      <c r="B31" s="241" t="s">
        <v>250</v>
      </c>
      <c r="C31" s="242"/>
      <c r="D31" s="67">
        <f>SUM(D32:D36)</f>
        <v>0</v>
      </c>
      <c r="E31" s="67">
        <f t="shared" ref="E31:H31" si="2">SUM(E32:E36)</f>
        <v>0</v>
      </c>
      <c r="F31" s="67">
        <f t="shared" si="2"/>
        <v>0</v>
      </c>
      <c r="G31" s="67">
        <f t="shared" si="2"/>
        <v>0</v>
      </c>
      <c r="H31" s="67">
        <f t="shared" si="2"/>
        <v>0</v>
      </c>
      <c r="I31" s="67">
        <f t="shared" si="0"/>
        <v>0</v>
      </c>
    </row>
    <row r="32" spans="1:9" x14ac:dyDescent="0.25">
      <c r="A32" s="143"/>
      <c r="B32" s="142"/>
      <c r="C32" s="140" t="s">
        <v>251</v>
      </c>
      <c r="D32" s="67"/>
      <c r="E32" s="67"/>
      <c r="F32" s="67"/>
      <c r="G32" s="67"/>
      <c r="H32" s="67"/>
      <c r="I32" s="67">
        <f t="shared" si="0"/>
        <v>0</v>
      </c>
    </row>
    <row r="33" spans="1:9" x14ac:dyDescent="0.25">
      <c r="A33" s="143"/>
      <c r="B33" s="142"/>
      <c r="C33" s="140" t="s">
        <v>252</v>
      </c>
      <c r="D33" s="67"/>
      <c r="E33" s="67"/>
      <c r="F33" s="67"/>
      <c r="G33" s="67"/>
      <c r="H33" s="67"/>
      <c r="I33" s="67">
        <f t="shared" si="0"/>
        <v>0</v>
      </c>
    </row>
    <row r="34" spans="1:9" x14ac:dyDescent="0.25">
      <c r="A34" s="143"/>
      <c r="B34" s="142"/>
      <c r="C34" s="140" t="s">
        <v>253</v>
      </c>
      <c r="D34" s="67"/>
      <c r="E34" s="67"/>
      <c r="F34" s="67"/>
      <c r="G34" s="67"/>
      <c r="H34" s="67"/>
      <c r="I34" s="67">
        <f t="shared" si="0"/>
        <v>0</v>
      </c>
    </row>
    <row r="35" spans="1:9" x14ac:dyDescent="0.25">
      <c r="A35" s="143"/>
      <c r="B35" s="142"/>
      <c r="C35" s="140" t="s">
        <v>254</v>
      </c>
      <c r="D35" s="67"/>
      <c r="E35" s="67"/>
      <c r="F35" s="67"/>
      <c r="G35" s="67"/>
      <c r="H35" s="67"/>
      <c r="I35" s="67">
        <f t="shared" si="0"/>
        <v>0</v>
      </c>
    </row>
    <row r="36" spans="1:9" x14ac:dyDescent="0.25">
      <c r="A36" s="143"/>
      <c r="B36" s="142"/>
      <c r="C36" s="140" t="s">
        <v>255</v>
      </c>
      <c r="D36" s="67"/>
      <c r="E36" s="67"/>
      <c r="F36" s="67"/>
      <c r="G36" s="67"/>
      <c r="H36" s="67"/>
      <c r="I36" s="67">
        <f t="shared" si="0"/>
        <v>0</v>
      </c>
    </row>
    <row r="37" spans="1:9" x14ac:dyDescent="0.25">
      <c r="A37" s="143"/>
      <c r="B37" s="249" t="s">
        <v>256</v>
      </c>
      <c r="C37" s="250"/>
      <c r="D37" s="157">
        <v>9796000</v>
      </c>
      <c r="E37" s="157">
        <v>0</v>
      </c>
      <c r="F37" s="157">
        <f>+D37+E37</f>
        <v>9796000</v>
      </c>
      <c r="G37" s="157">
        <v>2671636.35</v>
      </c>
      <c r="H37" s="157">
        <v>1302500</v>
      </c>
      <c r="I37" s="67">
        <f t="shared" si="0"/>
        <v>-8493500</v>
      </c>
    </row>
    <row r="38" spans="1:9" x14ac:dyDescent="0.25">
      <c r="A38" s="143"/>
      <c r="B38" s="241" t="s">
        <v>257</v>
      </c>
      <c r="C38" s="242"/>
      <c r="D38" s="67">
        <f>+D39</f>
        <v>0</v>
      </c>
      <c r="E38" s="67">
        <f t="shared" ref="E38:H38" si="3">+E39</f>
        <v>0</v>
      </c>
      <c r="F38" s="67">
        <f t="shared" si="3"/>
        <v>0</v>
      </c>
      <c r="G38" s="67">
        <f t="shared" si="3"/>
        <v>0</v>
      </c>
      <c r="H38" s="67">
        <f t="shared" si="3"/>
        <v>0</v>
      </c>
      <c r="I38" s="67">
        <f t="shared" si="0"/>
        <v>0</v>
      </c>
    </row>
    <row r="39" spans="1:9" x14ac:dyDescent="0.25">
      <c r="A39" s="143"/>
      <c r="B39" s="142"/>
      <c r="C39" s="140" t="s">
        <v>258</v>
      </c>
      <c r="D39" s="67"/>
      <c r="E39" s="67"/>
      <c r="F39" s="67"/>
      <c r="G39" s="67"/>
      <c r="H39" s="67"/>
      <c r="I39" s="67">
        <f t="shared" si="0"/>
        <v>0</v>
      </c>
    </row>
    <row r="40" spans="1:9" x14ac:dyDescent="0.25">
      <c r="A40" s="143"/>
      <c r="B40" s="241" t="s">
        <v>259</v>
      </c>
      <c r="C40" s="242"/>
      <c r="D40" s="67">
        <f>+D41+D42</f>
        <v>0</v>
      </c>
      <c r="E40" s="67">
        <f t="shared" ref="E40:H40" si="4">+E41+E42</f>
        <v>3346032.73</v>
      </c>
      <c r="F40" s="67">
        <f t="shared" si="4"/>
        <v>3346032.73</v>
      </c>
      <c r="G40" s="67">
        <f t="shared" si="4"/>
        <v>0</v>
      </c>
      <c r="H40" s="67">
        <f t="shared" si="4"/>
        <v>0</v>
      </c>
      <c r="I40" s="67">
        <f t="shared" si="0"/>
        <v>0</v>
      </c>
    </row>
    <row r="41" spans="1:9" x14ac:dyDescent="0.25">
      <c r="A41" s="143"/>
      <c r="B41" s="142"/>
      <c r="C41" s="140" t="s">
        <v>260</v>
      </c>
      <c r="D41" s="67"/>
      <c r="E41" s="67"/>
      <c r="F41" s="67"/>
      <c r="G41" s="67"/>
      <c r="H41" s="67"/>
      <c r="I41" s="67">
        <f t="shared" si="0"/>
        <v>0</v>
      </c>
    </row>
    <row r="42" spans="1:9" x14ac:dyDescent="0.25">
      <c r="A42" s="143"/>
      <c r="B42" s="142"/>
      <c r="C42" s="140" t="s">
        <v>261</v>
      </c>
      <c r="D42" s="67">
        <v>0</v>
      </c>
      <c r="E42" s="67">
        <v>3346032.73</v>
      </c>
      <c r="F42" s="67">
        <f>+D42+E42</f>
        <v>3346032.73</v>
      </c>
      <c r="G42" s="67">
        <v>0</v>
      </c>
      <c r="H42" s="67">
        <v>0</v>
      </c>
      <c r="I42" s="67">
        <f t="shared" si="0"/>
        <v>0</v>
      </c>
    </row>
    <row r="43" spans="1:9" x14ac:dyDescent="0.25">
      <c r="A43" s="143"/>
      <c r="B43" s="142"/>
      <c r="C43" s="140"/>
      <c r="D43" s="67"/>
      <c r="E43" s="67"/>
      <c r="F43" s="67"/>
      <c r="G43" s="67"/>
      <c r="H43" s="67"/>
      <c r="I43" s="67"/>
    </row>
    <row r="44" spans="1:9" x14ac:dyDescent="0.25">
      <c r="A44" s="238" t="s">
        <v>262</v>
      </c>
      <c r="B44" s="239"/>
      <c r="C44" s="240"/>
      <c r="D44" s="246">
        <f>+D11+D12+D13+D14+D15+D16+D17+D18+D31+D37+D38+D40</f>
        <v>9796000</v>
      </c>
      <c r="E44" s="246">
        <f t="shared" ref="E44:H44" si="5">+E11+E12+E13+E14+E15+E16+E17+E18+E31+E37+E38+E40</f>
        <v>76764995.150000006</v>
      </c>
      <c r="F44" s="246">
        <f t="shared" si="5"/>
        <v>86560995.150000006</v>
      </c>
      <c r="G44" s="246">
        <f t="shared" si="5"/>
        <v>24759653.800000001</v>
      </c>
      <c r="H44" s="246">
        <f t="shared" si="5"/>
        <v>23390517.449999999</v>
      </c>
      <c r="I44" s="246">
        <f>+I15+I17+I37+I40</f>
        <v>13594517.449999999</v>
      </c>
    </row>
    <row r="45" spans="1:9" x14ac:dyDescent="0.25">
      <c r="A45" s="238" t="s">
        <v>263</v>
      </c>
      <c r="B45" s="239"/>
      <c r="C45" s="240"/>
      <c r="D45" s="246"/>
      <c r="E45" s="246"/>
      <c r="F45" s="246"/>
      <c r="G45" s="246"/>
      <c r="H45" s="246"/>
      <c r="I45" s="246"/>
    </row>
    <row r="46" spans="1:9" x14ac:dyDescent="0.25">
      <c r="A46" s="245"/>
      <c r="B46" s="241"/>
      <c r="C46" s="242"/>
      <c r="D46" s="246"/>
      <c r="E46" s="246"/>
      <c r="F46" s="246"/>
      <c r="G46" s="246"/>
      <c r="H46" s="246"/>
      <c r="I46" s="246"/>
    </row>
    <row r="47" spans="1:9" x14ac:dyDescent="0.25">
      <c r="A47" s="238" t="s">
        <v>264</v>
      </c>
      <c r="B47" s="239"/>
      <c r="C47" s="240"/>
      <c r="D47" s="161"/>
      <c r="E47" s="161"/>
      <c r="F47" s="161"/>
      <c r="G47" s="161"/>
      <c r="H47" s="161"/>
      <c r="I47" s="69">
        <f t="shared" ref="I47" si="6">+H47-D47</f>
        <v>0</v>
      </c>
    </row>
    <row r="48" spans="1:9" x14ac:dyDescent="0.25">
      <c r="A48" s="143"/>
      <c r="B48" s="142"/>
      <c r="C48" s="140"/>
      <c r="D48" s="67"/>
      <c r="E48" s="67"/>
      <c r="F48" s="67"/>
      <c r="G48" s="67"/>
      <c r="H48" s="67"/>
      <c r="I48" s="67"/>
    </row>
    <row r="49" spans="1:9" x14ac:dyDescent="0.25">
      <c r="A49" s="238" t="s">
        <v>265</v>
      </c>
      <c r="B49" s="239"/>
      <c r="C49" s="240"/>
      <c r="D49" s="67"/>
      <c r="E49" s="67"/>
      <c r="F49" s="67"/>
      <c r="G49" s="67"/>
      <c r="H49" s="67"/>
      <c r="I49" s="67"/>
    </row>
    <row r="50" spans="1:9" x14ac:dyDescent="0.25">
      <c r="A50" s="143"/>
      <c r="B50" s="241" t="s">
        <v>266</v>
      </c>
      <c r="C50" s="242"/>
      <c r="D50" s="67">
        <f>SUM(D51:D58)</f>
        <v>0</v>
      </c>
      <c r="E50" s="67">
        <f t="shared" ref="E50:H50" si="7">SUM(E51:E58)</f>
        <v>0</v>
      </c>
      <c r="F50" s="67">
        <f t="shared" si="7"/>
        <v>0</v>
      </c>
      <c r="G50" s="67">
        <f t="shared" si="7"/>
        <v>0</v>
      </c>
      <c r="H50" s="67">
        <f t="shared" si="7"/>
        <v>0</v>
      </c>
      <c r="I50" s="67">
        <f t="shared" ref="I50:I67" si="8">+H50-D50</f>
        <v>0</v>
      </c>
    </row>
    <row r="51" spans="1:9" x14ac:dyDescent="0.25">
      <c r="A51" s="143"/>
      <c r="B51" s="142"/>
      <c r="C51" s="140" t="s">
        <v>267</v>
      </c>
      <c r="D51" s="67"/>
      <c r="E51" s="67"/>
      <c r="F51" s="67"/>
      <c r="G51" s="67"/>
      <c r="H51" s="67"/>
      <c r="I51" s="67">
        <f t="shared" si="8"/>
        <v>0</v>
      </c>
    </row>
    <row r="52" spans="1:9" x14ac:dyDescent="0.25">
      <c r="A52" s="143"/>
      <c r="B52" s="142"/>
      <c r="C52" s="140" t="s">
        <v>268</v>
      </c>
      <c r="D52" s="67"/>
      <c r="E52" s="67"/>
      <c r="F52" s="67"/>
      <c r="G52" s="67"/>
      <c r="H52" s="67"/>
      <c r="I52" s="67">
        <f t="shared" si="8"/>
        <v>0</v>
      </c>
    </row>
    <row r="53" spans="1:9" x14ac:dyDescent="0.25">
      <c r="A53" s="143"/>
      <c r="B53" s="142"/>
      <c r="C53" s="140" t="s">
        <v>269</v>
      </c>
      <c r="D53" s="67"/>
      <c r="E53" s="67"/>
      <c r="F53" s="67"/>
      <c r="G53" s="67"/>
      <c r="H53" s="67"/>
      <c r="I53" s="67">
        <f t="shared" si="8"/>
        <v>0</v>
      </c>
    </row>
    <row r="54" spans="1:9" ht="22.5" x14ac:dyDescent="0.25">
      <c r="A54" s="143"/>
      <c r="B54" s="142"/>
      <c r="C54" s="141" t="s">
        <v>270</v>
      </c>
      <c r="D54" s="67"/>
      <c r="E54" s="67"/>
      <c r="F54" s="67"/>
      <c r="G54" s="67"/>
      <c r="H54" s="67"/>
      <c r="I54" s="67">
        <f t="shared" si="8"/>
        <v>0</v>
      </c>
    </row>
    <row r="55" spans="1:9" x14ac:dyDescent="0.25">
      <c r="A55" s="143"/>
      <c r="B55" s="142"/>
      <c r="C55" s="141" t="s">
        <v>271</v>
      </c>
      <c r="D55" s="67"/>
      <c r="E55" s="67"/>
      <c r="F55" s="67"/>
      <c r="G55" s="67"/>
      <c r="H55" s="67"/>
      <c r="I55" s="67">
        <f t="shared" si="8"/>
        <v>0</v>
      </c>
    </row>
    <row r="56" spans="1:9" x14ac:dyDescent="0.25">
      <c r="A56" s="143"/>
      <c r="B56" s="142"/>
      <c r="C56" s="141" t="s">
        <v>272</v>
      </c>
      <c r="D56" s="67"/>
      <c r="E56" s="67"/>
      <c r="F56" s="67"/>
      <c r="G56" s="67"/>
      <c r="H56" s="67"/>
      <c r="I56" s="67">
        <f t="shared" si="8"/>
        <v>0</v>
      </c>
    </row>
    <row r="57" spans="1:9" ht="22.5" x14ac:dyDescent="0.25">
      <c r="A57" s="143"/>
      <c r="B57" s="142"/>
      <c r="C57" s="141" t="s">
        <v>273</v>
      </c>
      <c r="D57" s="67"/>
      <c r="E57" s="67"/>
      <c r="F57" s="67"/>
      <c r="G57" s="67"/>
      <c r="H57" s="67"/>
      <c r="I57" s="67">
        <f t="shared" si="8"/>
        <v>0</v>
      </c>
    </row>
    <row r="58" spans="1:9" ht="22.5" x14ac:dyDescent="0.25">
      <c r="A58" s="143"/>
      <c r="B58" s="142"/>
      <c r="C58" s="144" t="s">
        <v>274</v>
      </c>
      <c r="D58" s="67"/>
      <c r="E58" s="67"/>
      <c r="F58" s="67"/>
      <c r="G58" s="67"/>
      <c r="H58" s="67"/>
      <c r="I58" s="67">
        <f t="shared" si="8"/>
        <v>0</v>
      </c>
    </row>
    <row r="59" spans="1:9" x14ac:dyDescent="0.25">
      <c r="A59" s="143"/>
      <c r="B59" s="241" t="s">
        <v>275</v>
      </c>
      <c r="C59" s="242"/>
      <c r="D59" s="68">
        <f>+D60+D61+D62+D63</f>
        <v>0</v>
      </c>
      <c r="E59" s="68">
        <f t="shared" ref="E59:H59" si="9">+E60+E61+E62+E63</f>
        <v>0</v>
      </c>
      <c r="F59" s="68">
        <f t="shared" si="9"/>
        <v>0</v>
      </c>
      <c r="G59" s="68">
        <f t="shared" si="9"/>
        <v>0</v>
      </c>
      <c r="H59" s="68">
        <f t="shared" si="9"/>
        <v>0</v>
      </c>
      <c r="I59" s="67">
        <f t="shared" si="8"/>
        <v>0</v>
      </c>
    </row>
    <row r="60" spans="1:9" x14ac:dyDescent="0.25">
      <c r="A60" s="143"/>
      <c r="B60" s="142"/>
      <c r="C60" s="140" t="s">
        <v>276</v>
      </c>
      <c r="D60" s="67"/>
      <c r="E60" s="67"/>
      <c r="F60" s="67"/>
      <c r="G60" s="67"/>
      <c r="H60" s="67"/>
      <c r="I60" s="67">
        <f t="shared" si="8"/>
        <v>0</v>
      </c>
    </row>
    <row r="61" spans="1:9" x14ac:dyDescent="0.25">
      <c r="A61" s="143"/>
      <c r="B61" s="142"/>
      <c r="C61" s="140" t="s">
        <v>277</v>
      </c>
      <c r="D61" s="67"/>
      <c r="E61" s="67"/>
      <c r="F61" s="67"/>
      <c r="G61" s="67"/>
      <c r="H61" s="67"/>
      <c r="I61" s="67">
        <f t="shared" si="8"/>
        <v>0</v>
      </c>
    </row>
    <row r="62" spans="1:9" x14ac:dyDescent="0.25">
      <c r="A62" s="143"/>
      <c r="B62" s="142"/>
      <c r="C62" s="140" t="s">
        <v>278</v>
      </c>
      <c r="D62" s="67"/>
      <c r="E62" s="67"/>
      <c r="F62" s="67"/>
      <c r="G62" s="67"/>
      <c r="H62" s="67"/>
      <c r="I62" s="67">
        <f t="shared" si="8"/>
        <v>0</v>
      </c>
    </row>
    <row r="63" spans="1:9" x14ac:dyDescent="0.25">
      <c r="A63" s="143"/>
      <c r="B63" s="142"/>
      <c r="C63" s="140" t="s">
        <v>279</v>
      </c>
      <c r="D63" s="67"/>
      <c r="E63" s="67"/>
      <c r="F63" s="67"/>
      <c r="G63" s="67"/>
      <c r="H63" s="67"/>
      <c r="I63" s="67">
        <f t="shared" si="8"/>
        <v>0</v>
      </c>
    </row>
    <row r="64" spans="1:9" x14ac:dyDescent="0.25">
      <c r="A64" s="143"/>
      <c r="B64" s="241" t="s">
        <v>280</v>
      </c>
      <c r="C64" s="242"/>
      <c r="D64" s="67">
        <f>+D65+D66</f>
        <v>0</v>
      </c>
      <c r="E64" s="67">
        <f t="shared" ref="E64:H64" si="10">+E65+E66</f>
        <v>0</v>
      </c>
      <c r="F64" s="67">
        <f t="shared" si="10"/>
        <v>0</v>
      </c>
      <c r="G64" s="67">
        <f t="shared" si="10"/>
        <v>0</v>
      </c>
      <c r="H64" s="67">
        <f t="shared" si="10"/>
        <v>0</v>
      </c>
      <c r="I64" s="67">
        <f t="shared" si="8"/>
        <v>0</v>
      </c>
    </row>
    <row r="65" spans="1:9" ht="22.5" x14ac:dyDescent="0.25">
      <c r="A65" s="143"/>
      <c r="B65" s="142"/>
      <c r="C65" s="141" t="s">
        <v>281</v>
      </c>
      <c r="D65" s="67"/>
      <c r="E65" s="67"/>
      <c r="F65" s="67"/>
      <c r="G65" s="67"/>
      <c r="H65" s="67"/>
      <c r="I65" s="67">
        <f t="shared" si="8"/>
        <v>0</v>
      </c>
    </row>
    <row r="66" spans="1:9" x14ac:dyDescent="0.25">
      <c r="A66" s="143"/>
      <c r="B66" s="142"/>
      <c r="C66" s="140" t="s">
        <v>282</v>
      </c>
      <c r="D66" s="67"/>
      <c r="E66" s="67"/>
      <c r="F66" s="67"/>
      <c r="G66" s="67"/>
      <c r="H66" s="67"/>
      <c r="I66" s="67">
        <f t="shared" si="8"/>
        <v>0</v>
      </c>
    </row>
    <row r="67" spans="1:9" x14ac:dyDescent="0.25">
      <c r="A67" s="143"/>
      <c r="B67" s="241" t="s">
        <v>283</v>
      </c>
      <c r="C67" s="242"/>
      <c r="D67" s="67"/>
      <c r="E67" s="67"/>
      <c r="F67" s="67"/>
      <c r="G67" s="67"/>
      <c r="H67" s="67"/>
      <c r="I67" s="67">
        <f t="shared" si="8"/>
        <v>0</v>
      </c>
    </row>
    <row r="68" spans="1:9" ht="15.75" thickBot="1" x14ac:dyDescent="0.3">
      <c r="A68" s="48"/>
      <c r="B68" s="236" t="s">
        <v>284</v>
      </c>
      <c r="C68" s="237"/>
      <c r="D68" s="95"/>
      <c r="E68" s="95"/>
      <c r="F68" s="95"/>
      <c r="G68" s="95"/>
      <c r="H68" s="95"/>
      <c r="I68" s="95">
        <f>+H68-D68</f>
        <v>0</v>
      </c>
    </row>
    <row r="69" spans="1:9" x14ac:dyDescent="0.25">
      <c r="A69" s="143"/>
      <c r="B69" s="241"/>
      <c r="C69" s="242"/>
      <c r="D69" s="67"/>
      <c r="E69" s="67"/>
      <c r="F69" s="67"/>
      <c r="G69" s="67"/>
      <c r="H69" s="67"/>
      <c r="I69" s="67"/>
    </row>
    <row r="70" spans="1:9" x14ac:dyDescent="0.25">
      <c r="A70" s="238" t="s">
        <v>285</v>
      </c>
      <c r="B70" s="239"/>
      <c r="C70" s="240"/>
      <c r="D70" s="69">
        <f>+D50+D59+D64+D67+D68</f>
        <v>0</v>
      </c>
      <c r="E70" s="69">
        <f t="shared" ref="E70:H70" si="11">+E50+E59+E64+E67+E68</f>
        <v>0</v>
      </c>
      <c r="F70" s="69">
        <f t="shared" si="11"/>
        <v>0</v>
      </c>
      <c r="G70" s="69">
        <f t="shared" si="11"/>
        <v>0</v>
      </c>
      <c r="H70" s="69">
        <f t="shared" si="11"/>
        <v>0</v>
      </c>
      <c r="I70" s="69">
        <f>+H70-D70</f>
        <v>0</v>
      </c>
    </row>
    <row r="71" spans="1:9" x14ac:dyDescent="0.25">
      <c r="A71" s="143"/>
      <c r="B71" s="241"/>
      <c r="C71" s="242"/>
      <c r="D71" s="67"/>
      <c r="E71" s="67"/>
      <c r="F71" s="67"/>
      <c r="G71" s="67"/>
      <c r="H71" s="67"/>
      <c r="I71" s="67"/>
    </row>
    <row r="72" spans="1:9" x14ac:dyDescent="0.25">
      <c r="A72" s="238" t="s">
        <v>286</v>
      </c>
      <c r="B72" s="239"/>
      <c r="C72" s="240"/>
      <c r="D72" s="69">
        <f>+D73</f>
        <v>0</v>
      </c>
      <c r="E72" s="69">
        <f t="shared" ref="E72:H72" si="12">+E73</f>
        <v>0</v>
      </c>
      <c r="F72" s="69">
        <f t="shared" si="12"/>
        <v>0</v>
      </c>
      <c r="G72" s="69">
        <f t="shared" si="12"/>
        <v>0</v>
      </c>
      <c r="H72" s="69">
        <f t="shared" si="12"/>
        <v>0</v>
      </c>
      <c r="I72" s="69">
        <f>+H72-D72</f>
        <v>0</v>
      </c>
    </row>
    <row r="73" spans="1:9" x14ac:dyDescent="0.25">
      <c r="A73" s="143"/>
      <c r="B73" s="241" t="s">
        <v>287</v>
      </c>
      <c r="C73" s="242"/>
      <c r="D73" s="67"/>
      <c r="E73" s="67"/>
      <c r="F73" s="67"/>
      <c r="G73" s="67"/>
      <c r="H73" s="67"/>
      <c r="I73" s="67"/>
    </row>
    <row r="74" spans="1:9" x14ac:dyDescent="0.25">
      <c r="A74" s="143"/>
      <c r="B74" s="241"/>
      <c r="C74" s="242"/>
      <c r="D74" s="66"/>
      <c r="E74" s="66"/>
      <c r="F74" s="66"/>
      <c r="G74" s="66"/>
      <c r="H74" s="66"/>
      <c r="I74" s="66"/>
    </row>
    <row r="75" spans="1:9" x14ac:dyDescent="0.25">
      <c r="A75" s="238" t="s">
        <v>288</v>
      </c>
      <c r="B75" s="239"/>
      <c r="C75" s="240"/>
      <c r="D75" s="69">
        <f>+D44+D70+D72</f>
        <v>9796000</v>
      </c>
      <c r="E75" s="69">
        <f t="shared" ref="E75:H75" si="13">+E44+E70+E72</f>
        <v>76764995.150000006</v>
      </c>
      <c r="F75" s="69">
        <f t="shared" si="13"/>
        <v>86560995.150000006</v>
      </c>
      <c r="G75" s="69">
        <f t="shared" si="13"/>
        <v>24759653.800000001</v>
      </c>
      <c r="H75" s="69">
        <f t="shared" si="13"/>
        <v>23390517.449999999</v>
      </c>
      <c r="I75" s="69">
        <f>+I72+I70+I44</f>
        <v>13594517.449999999</v>
      </c>
    </row>
    <row r="76" spans="1:9" x14ac:dyDescent="0.25">
      <c r="A76" s="143"/>
      <c r="B76" s="241"/>
      <c r="C76" s="242"/>
      <c r="D76" s="66"/>
      <c r="E76" s="66"/>
      <c r="F76" s="66"/>
      <c r="G76" s="66"/>
      <c r="H76" s="66"/>
      <c r="I76" s="66"/>
    </row>
    <row r="77" spans="1:9" x14ac:dyDescent="0.25">
      <c r="A77" s="143"/>
      <c r="B77" s="239" t="s">
        <v>289</v>
      </c>
      <c r="C77" s="240"/>
      <c r="D77" s="66"/>
      <c r="E77" s="66"/>
      <c r="F77" s="66"/>
      <c r="G77" s="66"/>
      <c r="H77" s="66"/>
      <c r="I77" s="66"/>
    </row>
    <row r="78" spans="1:9" ht="23.25" customHeight="1" x14ac:dyDescent="0.25">
      <c r="A78" s="143"/>
      <c r="B78" s="243" t="s">
        <v>290</v>
      </c>
      <c r="C78" s="244"/>
      <c r="D78" s="66"/>
      <c r="E78" s="66"/>
      <c r="F78" s="66"/>
      <c r="G78" s="66"/>
      <c r="H78" s="66"/>
      <c r="I78" s="66"/>
    </row>
    <row r="79" spans="1:9" ht="24.75" customHeight="1" x14ac:dyDescent="0.25">
      <c r="A79" s="143"/>
      <c r="B79" s="243" t="s">
        <v>291</v>
      </c>
      <c r="C79" s="244"/>
      <c r="D79" s="66"/>
      <c r="E79" s="66"/>
      <c r="F79" s="66"/>
      <c r="G79" s="66"/>
      <c r="H79" s="66"/>
      <c r="I79" s="66"/>
    </row>
    <row r="80" spans="1:9" x14ac:dyDescent="0.25">
      <c r="A80" s="143"/>
      <c r="B80" s="239" t="s">
        <v>292</v>
      </c>
      <c r="C80" s="240"/>
      <c r="D80" s="67">
        <f>+D78+D79</f>
        <v>0</v>
      </c>
      <c r="E80" s="67">
        <f t="shared" ref="E80:H80" si="14">+E78+E79</f>
        <v>0</v>
      </c>
      <c r="F80" s="67">
        <f t="shared" si="14"/>
        <v>0</v>
      </c>
      <c r="G80" s="67">
        <f t="shared" si="14"/>
        <v>0</v>
      </c>
      <c r="H80" s="67">
        <f t="shared" si="14"/>
        <v>0</v>
      </c>
      <c r="I80" s="69">
        <f>+H80-D80</f>
        <v>0</v>
      </c>
    </row>
    <row r="81" spans="1:9" ht="15.75" thickBot="1" x14ac:dyDescent="0.3">
      <c r="A81" s="48"/>
      <c r="B81" s="236"/>
      <c r="C81" s="237"/>
      <c r="D81" s="49"/>
      <c r="E81" s="49"/>
      <c r="F81" s="49"/>
      <c r="G81" s="49"/>
      <c r="H81" s="49"/>
      <c r="I81" s="49"/>
    </row>
    <row r="82" spans="1:9" x14ac:dyDescent="0.25">
      <c r="A82" s="84"/>
      <c r="B82" s="84"/>
      <c r="C82" s="84"/>
      <c r="D82" s="96"/>
      <c r="E82" s="96"/>
      <c r="F82" s="96"/>
      <c r="G82" s="96"/>
      <c r="H82" s="96"/>
      <c r="I82" s="96"/>
    </row>
    <row r="83" spans="1:9" x14ac:dyDescent="0.25">
      <c r="A83" s="84"/>
      <c r="B83" s="84"/>
      <c r="C83" s="84"/>
      <c r="D83" s="96"/>
      <c r="E83" s="96"/>
      <c r="F83" s="96"/>
      <c r="G83" s="96"/>
      <c r="H83" s="96"/>
      <c r="I83" s="96"/>
    </row>
  </sheetData>
  <mergeCells count="66">
    <mergeCell ref="A1:I1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C2:H2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1:C31"/>
    <mergeCell ref="B37:C37"/>
    <mergeCell ref="B17:C17"/>
    <mergeCell ref="A18:A19"/>
    <mergeCell ref="B18:C18"/>
    <mergeCell ref="B19:C19"/>
    <mergeCell ref="D44:D46"/>
    <mergeCell ref="F18:F19"/>
    <mergeCell ref="G18:G19"/>
    <mergeCell ref="H18:H19"/>
    <mergeCell ref="I18:I19"/>
    <mergeCell ref="D18:D19"/>
    <mergeCell ref="E18:E19"/>
    <mergeCell ref="E44:E46"/>
    <mergeCell ref="F44:F46"/>
    <mergeCell ref="G44:G46"/>
    <mergeCell ref="H44:H46"/>
    <mergeCell ref="I44:I46"/>
    <mergeCell ref="A47:C47"/>
    <mergeCell ref="B38:C38"/>
    <mergeCell ref="B40:C40"/>
    <mergeCell ref="A44:C44"/>
    <mergeCell ref="A45:C45"/>
    <mergeCell ref="A46:C46"/>
    <mergeCell ref="B74:C74"/>
    <mergeCell ref="A49:C49"/>
    <mergeCell ref="B50:C50"/>
    <mergeCell ref="B59:C59"/>
    <mergeCell ref="B64:C64"/>
    <mergeCell ref="B67:C67"/>
    <mergeCell ref="B68:C68"/>
    <mergeCell ref="B69:C69"/>
    <mergeCell ref="A70:C70"/>
    <mergeCell ref="B71:C71"/>
    <mergeCell ref="A72:C72"/>
    <mergeCell ref="B73:C73"/>
    <mergeCell ref="B81:C81"/>
    <mergeCell ref="A75:C75"/>
    <mergeCell ref="B76:C76"/>
    <mergeCell ref="B77:C77"/>
    <mergeCell ref="B78:C78"/>
    <mergeCell ref="B79:C79"/>
    <mergeCell ref="B80:C80"/>
  </mergeCells>
  <pageMargins left="1.299212598425197" right="0.70866141732283472" top="0.74803149606299213" bottom="0.74803149606299213" header="0.31496062992125984" footer="0.31496062992125984"/>
  <pageSetup scale="60" fitToHeight="3" orientation="portrait" r:id="rId1"/>
  <rowBreaks count="1" manualBreakCount="1">
    <brk id="6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79"/>
  <sheetViews>
    <sheetView zoomScaleNormal="100" workbookViewId="0">
      <selection activeCell="C37" sqref="C37:D37"/>
    </sheetView>
  </sheetViews>
  <sheetFormatPr baseColWidth="10" defaultRowHeight="15" x14ac:dyDescent="0.25"/>
  <cols>
    <col min="1" max="1" width="2.7109375" customWidth="1"/>
    <col min="2" max="2" width="3.42578125" customWidth="1"/>
    <col min="3" max="3" width="47.140625" customWidth="1"/>
    <col min="4" max="4" width="17.28515625" bestFit="1" customWidth="1"/>
    <col min="5" max="5" width="17.140625" customWidth="1"/>
    <col min="6" max="7" width="17.85546875" customWidth="1"/>
    <col min="8" max="8" width="18" customWidth="1"/>
    <col min="9" max="9" width="18.28515625" customWidth="1"/>
    <col min="10" max="10" width="2.7109375" customWidth="1"/>
    <col min="11" max="11" width="11.42578125" hidden="1" customWidth="1"/>
    <col min="12" max="255" width="0" hidden="1" customWidth="1"/>
    <col min="257" max="257" width="2.7109375" customWidth="1"/>
    <col min="258" max="258" width="3.42578125" customWidth="1"/>
    <col min="259" max="259" width="47.140625" customWidth="1"/>
    <col min="260" max="260" width="17.28515625" bestFit="1" customWidth="1"/>
    <col min="261" max="261" width="17.140625" customWidth="1"/>
    <col min="262" max="263" width="17.85546875" customWidth="1"/>
    <col min="264" max="264" width="18" customWidth="1"/>
    <col min="265" max="265" width="18.28515625" customWidth="1"/>
    <col min="266" max="266" width="2.7109375" customWidth="1"/>
    <col min="267" max="511" width="0" hidden="1" customWidth="1"/>
    <col min="513" max="513" width="2.7109375" customWidth="1"/>
    <col min="514" max="514" width="3.42578125" customWidth="1"/>
    <col min="515" max="515" width="47.140625" customWidth="1"/>
    <col min="516" max="516" width="17.28515625" bestFit="1" customWidth="1"/>
    <col min="517" max="517" width="17.140625" customWidth="1"/>
    <col min="518" max="519" width="17.85546875" customWidth="1"/>
    <col min="520" max="520" width="18" customWidth="1"/>
    <col min="521" max="521" width="18.28515625" customWidth="1"/>
    <col min="522" max="522" width="2.7109375" customWidth="1"/>
    <col min="523" max="767" width="0" hidden="1" customWidth="1"/>
    <col min="769" max="769" width="2.7109375" customWidth="1"/>
    <col min="770" max="770" width="3.42578125" customWidth="1"/>
    <col min="771" max="771" width="47.140625" customWidth="1"/>
    <col min="772" max="772" width="17.28515625" bestFit="1" customWidth="1"/>
    <col min="773" max="773" width="17.140625" customWidth="1"/>
    <col min="774" max="775" width="17.85546875" customWidth="1"/>
    <col min="776" max="776" width="18" customWidth="1"/>
    <col min="777" max="777" width="18.28515625" customWidth="1"/>
    <col min="778" max="778" width="2.7109375" customWidth="1"/>
    <col min="779" max="1023" width="0" hidden="1" customWidth="1"/>
    <col min="1025" max="1025" width="2.7109375" customWidth="1"/>
    <col min="1026" max="1026" width="3.42578125" customWidth="1"/>
    <col min="1027" max="1027" width="47.140625" customWidth="1"/>
    <col min="1028" max="1028" width="17.28515625" bestFit="1" customWidth="1"/>
    <col min="1029" max="1029" width="17.140625" customWidth="1"/>
    <col min="1030" max="1031" width="17.85546875" customWidth="1"/>
    <col min="1032" max="1032" width="18" customWidth="1"/>
    <col min="1033" max="1033" width="18.28515625" customWidth="1"/>
    <col min="1034" max="1034" width="2.7109375" customWidth="1"/>
    <col min="1035" max="1279" width="0" hidden="1" customWidth="1"/>
    <col min="1281" max="1281" width="2.7109375" customWidth="1"/>
    <col min="1282" max="1282" width="3.42578125" customWidth="1"/>
    <col min="1283" max="1283" width="47.140625" customWidth="1"/>
    <col min="1284" max="1284" width="17.28515625" bestFit="1" customWidth="1"/>
    <col min="1285" max="1285" width="17.140625" customWidth="1"/>
    <col min="1286" max="1287" width="17.85546875" customWidth="1"/>
    <col min="1288" max="1288" width="18" customWidth="1"/>
    <col min="1289" max="1289" width="18.28515625" customWidth="1"/>
    <col min="1290" max="1290" width="2.7109375" customWidth="1"/>
    <col min="1291" max="1535" width="0" hidden="1" customWidth="1"/>
    <col min="1537" max="1537" width="2.7109375" customWidth="1"/>
    <col min="1538" max="1538" width="3.42578125" customWidth="1"/>
    <col min="1539" max="1539" width="47.140625" customWidth="1"/>
    <col min="1540" max="1540" width="17.28515625" bestFit="1" customWidth="1"/>
    <col min="1541" max="1541" width="17.140625" customWidth="1"/>
    <col min="1542" max="1543" width="17.85546875" customWidth="1"/>
    <col min="1544" max="1544" width="18" customWidth="1"/>
    <col min="1545" max="1545" width="18.28515625" customWidth="1"/>
    <col min="1546" max="1546" width="2.7109375" customWidth="1"/>
    <col min="1547" max="1791" width="0" hidden="1" customWidth="1"/>
    <col min="1793" max="1793" width="2.7109375" customWidth="1"/>
    <col min="1794" max="1794" width="3.42578125" customWidth="1"/>
    <col min="1795" max="1795" width="47.140625" customWidth="1"/>
    <col min="1796" max="1796" width="17.28515625" bestFit="1" customWidth="1"/>
    <col min="1797" max="1797" width="17.140625" customWidth="1"/>
    <col min="1798" max="1799" width="17.85546875" customWidth="1"/>
    <col min="1800" max="1800" width="18" customWidth="1"/>
    <col min="1801" max="1801" width="18.28515625" customWidth="1"/>
    <col min="1802" max="1802" width="2.7109375" customWidth="1"/>
    <col min="1803" max="2047" width="0" hidden="1" customWidth="1"/>
    <col min="2049" max="2049" width="2.7109375" customWidth="1"/>
    <col min="2050" max="2050" width="3.42578125" customWidth="1"/>
    <col min="2051" max="2051" width="47.140625" customWidth="1"/>
    <col min="2052" max="2052" width="17.28515625" bestFit="1" customWidth="1"/>
    <col min="2053" max="2053" width="17.140625" customWidth="1"/>
    <col min="2054" max="2055" width="17.85546875" customWidth="1"/>
    <col min="2056" max="2056" width="18" customWidth="1"/>
    <col min="2057" max="2057" width="18.28515625" customWidth="1"/>
    <col min="2058" max="2058" width="2.7109375" customWidth="1"/>
    <col min="2059" max="2303" width="0" hidden="1" customWidth="1"/>
    <col min="2305" max="2305" width="2.7109375" customWidth="1"/>
    <col min="2306" max="2306" width="3.42578125" customWidth="1"/>
    <col min="2307" max="2307" width="47.140625" customWidth="1"/>
    <col min="2308" max="2308" width="17.28515625" bestFit="1" customWidth="1"/>
    <col min="2309" max="2309" width="17.140625" customWidth="1"/>
    <col min="2310" max="2311" width="17.85546875" customWidth="1"/>
    <col min="2312" max="2312" width="18" customWidth="1"/>
    <col min="2313" max="2313" width="18.28515625" customWidth="1"/>
    <col min="2314" max="2314" width="2.7109375" customWidth="1"/>
    <col min="2315" max="2559" width="0" hidden="1" customWidth="1"/>
    <col min="2561" max="2561" width="2.7109375" customWidth="1"/>
    <col min="2562" max="2562" width="3.42578125" customWidth="1"/>
    <col min="2563" max="2563" width="47.140625" customWidth="1"/>
    <col min="2564" max="2564" width="17.28515625" bestFit="1" customWidth="1"/>
    <col min="2565" max="2565" width="17.140625" customWidth="1"/>
    <col min="2566" max="2567" width="17.85546875" customWidth="1"/>
    <col min="2568" max="2568" width="18" customWidth="1"/>
    <col min="2569" max="2569" width="18.28515625" customWidth="1"/>
    <col min="2570" max="2570" width="2.7109375" customWidth="1"/>
    <col min="2571" max="2815" width="0" hidden="1" customWidth="1"/>
    <col min="2817" max="2817" width="2.7109375" customWidth="1"/>
    <col min="2818" max="2818" width="3.42578125" customWidth="1"/>
    <col min="2819" max="2819" width="47.140625" customWidth="1"/>
    <col min="2820" max="2820" width="17.28515625" bestFit="1" customWidth="1"/>
    <col min="2821" max="2821" width="17.140625" customWidth="1"/>
    <col min="2822" max="2823" width="17.85546875" customWidth="1"/>
    <col min="2824" max="2824" width="18" customWidth="1"/>
    <col min="2825" max="2825" width="18.28515625" customWidth="1"/>
    <col min="2826" max="2826" width="2.7109375" customWidth="1"/>
    <col min="2827" max="3071" width="0" hidden="1" customWidth="1"/>
    <col min="3073" max="3073" width="2.7109375" customWidth="1"/>
    <col min="3074" max="3074" width="3.42578125" customWidth="1"/>
    <col min="3075" max="3075" width="47.140625" customWidth="1"/>
    <col min="3076" max="3076" width="17.28515625" bestFit="1" customWidth="1"/>
    <col min="3077" max="3077" width="17.140625" customWidth="1"/>
    <col min="3078" max="3079" width="17.85546875" customWidth="1"/>
    <col min="3080" max="3080" width="18" customWidth="1"/>
    <col min="3081" max="3081" width="18.28515625" customWidth="1"/>
    <col min="3082" max="3082" width="2.7109375" customWidth="1"/>
    <col min="3083" max="3327" width="0" hidden="1" customWidth="1"/>
    <col min="3329" max="3329" width="2.7109375" customWidth="1"/>
    <col min="3330" max="3330" width="3.42578125" customWidth="1"/>
    <col min="3331" max="3331" width="47.140625" customWidth="1"/>
    <col min="3332" max="3332" width="17.28515625" bestFit="1" customWidth="1"/>
    <col min="3333" max="3333" width="17.140625" customWidth="1"/>
    <col min="3334" max="3335" width="17.85546875" customWidth="1"/>
    <col min="3336" max="3336" width="18" customWidth="1"/>
    <col min="3337" max="3337" width="18.28515625" customWidth="1"/>
    <col min="3338" max="3338" width="2.7109375" customWidth="1"/>
    <col min="3339" max="3583" width="0" hidden="1" customWidth="1"/>
    <col min="3585" max="3585" width="2.7109375" customWidth="1"/>
    <col min="3586" max="3586" width="3.42578125" customWidth="1"/>
    <col min="3587" max="3587" width="47.140625" customWidth="1"/>
    <col min="3588" max="3588" width="17.28515625" bestFit="1" customWidth="1"/>
    <col min="3589" max="3589" width="17.140625" customWidth="1"/>
    <col min="3590" max="3591" width="17.85546875" customWidth="1"/>
    <col min="3592" max="3592" width="18" customWidth="1"/>
    <col min="3593" max="3593" width="18.28515625" customWidth="1"/>
    <col min="3594" max="3594" width="2.7109375" customWidth="1"/>
    <col min="3595" max="3839" width="0" hidden="1" customWidth="1"/>
    <col min="3841" max="3841" width="2.7109375" customWidth="1"/>
    <col min="3842" max="3842" width="3.42578125" customWidth="1"/>
    <col min="3843" max="3843" width="47.140625" customWidth="1"/>
    <col min="3844" max="3844" width="17.28515625" bestFit="1" customWidth="1"/>
    <col min="3845" max="3845" width="17.140625" customWidth="1"/>
    <col min="3846" max="3847" width="17.85546875" customWidth="1"/>
    <col min="3848" max="3848" width="18" customWidth="1"/>
    <col min="3849" max="3849" width="18.28515625" customWidth="1"/>
    <col min="3850" max="3850" width="2.7109375" customWidth="1"/>
    <col min="3851" max="4095" width="0" hidden="1" customWidth="1"/>
    <col min="4097" max="4097" width="2.7109375" customWidth="1"/>
    <col min="4098" max="4098" width="3.42578125" customWidth="1"/>
    <col min="4099" max="4099" width="47.140625" customWidth="1"/>
    <col min="4100" max="4100" width="17.28515625" bestFit="1" customWidth="1"/>
    <col min="4101" max="4101" width="17.140625" customWidth="1"/>
    <col min="4102" max="4103" width="17.85546875" customWidth="1"/>
    <col min="4104" max="4104" width="18" customWidth="1"/>
    <col min="4105" max="4105" width="18.28515625" customWidth="1"/>
    <col min="4106" max="4106" width="2.7109375" customWidth="1"/>
    <col min="4107" max="4351" width="0" hidden="1" customWidth="1"/>
    <col min="4353" max="4353" width="2.7109375" customWidth="1"/>
    <col min="4354" max="4354" width="3.42578125" customWidth="1"/>
    <col min="4355" max="4355" width="47.140625" customWidth="1"/>
    <col min="4356" max="4356" width="17.28515625" bestFit="1" customWidth="1"/>
    <col min="4357" max="4357" width="17.140625" customWidth="1"/>
    <col min="4358" max="4359" width="17.85546875" customWidth="1"/>
    <col min="4360" max="4360" width="18" customWidth="1"/>
    <col min="4361" max="4361" width="18.28515625" customWidth="1"/>
    <col min="4362" max="4362" width="2.7109375" customWidth="1"/>
    <col min="4363" max="4607" width="0" hidden="1" customWidth="1"/>
    <col min="4609" max="4609" width="2.7109375" customWidth="1"/>
    <col min="4610" max="4610" width="3.42578125" customWidth="1"/>
    <col min="4611" max="4611" width="47.140625" customWidth="1"/>
    <col min="4612" max="4612" width="17.28515625" bestFit="1" customWidth="1"/>
    <col min="4613" max="4613" width="17.140625" customWidth="1"/>
    <col min="4614" max="4615" width="17.85546875" customWidth="1"/>
    <col min="4616" max="4616" width="18" customWidth="1"/>
    <col min="4617" max="4617" width="18.28515625" customWidth="1"/>
    <col min="4618" max="4618" width="2.7109375" customWidth="1"/>
    <col min="4619" max="4863" width="0" hidden="1" customWidth="1"/>
    <col min="4865" max="4865" width="2.7109375" customWidth="1"/>
    <col min="4866" max="4866" width="3.42578125" customWidth="1"/>
    <col min="4867" max="4867" width="47.140625" customWidth="1"/>
    <col min="4868" max="4868" width="17.28515625" bestFit="1" customWidth="1"/>
    <col min="4869" max="4869" width="17.140625" customWidth="1"/>
    <col min="4870" max="4871" width="17.85546875" customWidth="1"/>
    <col min="4872" max="4872" width="18" customWidth="1"/>
    <col min="4873" max="4873" width="18.28515625" customWidth="1"/>
    <col min="4874" max="4874" width="2.7109375" customWidth="1"/>
    <col min="4875" max="5119" width="0" hidden="1" customWidth="1"/>
    <col min="5121" max="5121" width="2.7109375" customWidth="1"/>
    <col min="5122" max="5122" width="3.42578125" customWidth="1"/>
    <col min="5123" max="5123" width="47.140625" customWidth="1"/>
    <col min="5124" max="5124" width="17.28515625" bestFit="1" customWidth="1"/>
    <col min="5125" max="5125" width="17.140625" customWidth="1"/>
    <col min="5126" max="5127" width="17.85546875" customWidth="1"/>
    <col min="5128" max="5128" width="18" customWidth="1"/>
    <col min="5129" max="5129" width="18.28515625" customWidth="1"/>
    <col min="5130" max="5130" width="2.7109375" customWidth="1"/>
    <col min="5131" max="5375" width="0" hidden="1" customWidth="1"/>
    <col min="5377" max="5377" width="2.7109375" customWidth="1"/>
    <col min="5378" max="5378" width="3.42578125" customWidth="1"/>
    <col min="5379" max="5379" width="47.140625" customWidth="1"/>
    <col min="5380" max="5380" width="17.28515625" bestFit="1" customWidth="1"/>
    <col min="5381" max="5381" width="17.140625" customWidth="1"/>
    <col min="5382" max="5383" width="17.85546875" customWidth="1"/>
    <col min="5384" max="5384" width="18" customWidth="1"/>
    <col min="5385" max="5385" width="18.28515625" customWidth="1"/>
    <col min="5386" max="5386" width="2.7109375" customWidth="1"/>
    <col min="5387" max="5631" width="0" hidden="1" customWidth="1"/>
    <col min="5633" max="5633" width="2.7109375" customWidth="1"/>
    <col min="5634" max="5634" width="3.42578125" customWidth="1"/>
    <col min="5635" max="5635" width="47.140625" customWidth="1"/>
    <col min="5636" max="5636" width="17.28515625" bestFit="1" customWidth="1"/>
    <col min="5637" max="5637" width="17.140625" customWidth="1"/>
    <col min="5638" max="5639" width="17.85546875" customWidth="1"/>
    <col min="5640" max="5640" width="18" customWidth="1"/>
    <col min="5641" max="5641" width="18.28515625" customWidth="1"/>
    <col min="5642" max="5642" width="2.7109375" customWidth="1"/>
    <col min="5643" max="5887" width="0" hidden="1" customWidth="1"/>
    <col min="5889" max="5889" width="2.7109375" customWidth="1"/>
    <col min="5890" max="5890" width="3.42578125" customWidth="1"/>
    <col min="5891" max="5891" width="47.140625" customWidth="1"/>
    <col min="5892" max="5892" width="17.28515625" bestFit="1" customWidth="1"/>
    <col min="5893" max="5893" width="17.140625" customWidth="1"/>
    <col min="5894" max="5895" width="17.85546875" customWidth="1"/>
    <col min="5896" max="5896" width="18" customWidth="1"/>
    <col min="5897" max="5897" width="18.28515625" customWidth="1"/>
    <col min="5898" max="5898" width="2.7109375" customWidth="1"/>
    <col min="5899" max="6143" width="0" hidden="1" customWidth="1"/>
    <col min="6145" max="6145" width="2.7109375" customWidth="1"/>
    <col min="6146" max="6146" width="3.42578125" customWidth="1"/>
    <col min="6147" max="6147" width="47.140625" customWidth="1"/>
    <col min="6148" max="6148" width="17.28515625" bestFit="1" customWidth="1"/>
    <col min="6149" max="6149" width="17.140625" customWidth="1"/>
    <col min="6150" max="6151" width="17.85546875" customWidth="1"/>
    <col min="6152" max="6152" width="18" customWidth="1"/>
    <col min="6153" max="6153" width="18.28515625" customWidth="1"/>
    <col min="6154" max="6154" width="2.7109375" customWidth="1"/>
    <col min="6155" max="6399" width="0" hidden="1" customWidth="1"/>
    <col min="6401" max="6401" width="2.7109375" customWidth="1"/>
    <col min="6402" max="6402" width="3.42578125" customWidth="1"/>
    <col min="6403" max="6403" width="47.140625" customWidth="1"/>
    <col min="6404" max="6404" width="17.28515625" bestFit="1" customWidth="1"/>
    <col min="6405" max="6405" width="17.140625" customWidth="1"/>
    <col min="6406" max="6407" width="17.85546875" customWidth="1"/>
    <col min="6408" max="6408" width="18" customWidth="1"/>
    <col min="6409" max="6409" width="18.28515625" customWidth="1"/>
    <col min="6410" max="6410" width="2.7109375" customWidth="1"/>
    <col min="6411" max="6655" width="0" hidden="1" customWidth="1"/>
    <col min="6657" max="6657" width="2.7109375" customWidth="1"/>
    <col min="6658" max="6658" width="3.42578125" customWidth="1"/>
    <col min="6659" max="6659" width="47.140625" customWidth="1"/>
    <col min="6660" max="6660" width="17.28515625" bestFit="1" customWidth="1"/>
    <col min="6661" max="6661" width="17.140625" customWidth="1"/>
    <col min="6662" max="6663" width="17.85546875" customWidth="1"/>
    <col min="6664" max="6664" width="18" customWidth="1"/>
    <col min="6665" max="6665" width="18.28515625" customWidth="1"/>
    <col min="6666" max="6666" width="2.7109375" customWidth="1"/>
    <col min="6667" max="6911" width="0" hidden="1" customWidth="1"/>
    <col min="6913" max="6913" width="2.7109375" customWidth="1"/>
    <col min="6914" max="6914" width="3.42578125" customWidth="1"/>
    <col min="6915" max="6915" width="47.140625" customWidth="1"/>
    <col min="6916" max="6916" width="17.28515625" bestFit="1" customWidth="1"/>
    <col min="6917" max="6917" width="17.140625" customWidth="1"/>
    <col min="6918" max="6919" width="17.85546875" customWidth="1"/>
    <col min="6920" max="6920" width="18" customWidth="1"/>
    <col min="6921" max="6921" width="18.28515625" customWidth="1"/>
    <col min="6922" max="6922" width="2.7109375" customWidth="1"/>
    <col min="6923" max="7167" width="0" hidden="1" customWidth="1"/>
    <col min="7169" max="7169" width="2.7109375" customWidth="1"/>
    <col min="7170" max="7170" width="3.42578125" customWidth="1"/>
    <col min="7171" max="7171" width="47.140625" customWidth="1"/>
    <col min="7172" max="7172" width="17.28515625" bestFit="1" customWidth="1"/>
    <col min="7173" max="7173" width="17.140625" customWidth="1"/>
    <col min="7174" max="7175" width="17.85546875" customWidth="1"/>
    <col min="7176" max="7176" width="18" customWidth="1"/>
    <col min="7177" max="7177" width="18.28515625" customWidth="1"/>
    <col min="7178" max="7178" width="2.7109375" customWidth="1"/>
    <col min="7179" max="7423" width="0" hidden="1" customWidth="1"/>
    <col min="7425" max="7425" width="2.7109375" customWidth="1"/>
    <col min="7426" max="7426" width="3.42578125" customWidth="1"/>
    <col min="7427" max="7427" width="47.140625" customWidth="1"/>
    <col min="7428" max="7428" width="17.28515625" bestFit="1" customWidth="1"/>
    <col min="7429" max="7429" width="17.140625" customWidth="1"/>
    <col min="7430" max="7431" width="17.85546875" customWidth="1"/>
    <col min="7432" max="7432" width="18" customWidth="1"/>
    <col min="7433" max="7433" width="18.28515625" customWidth="1"/>
    <col min="7434" max="7434" width="2.7109375" customWidth="1"/>
    <col min="7435" max="7679" width="0" hidden="1" customWidth="1"/>
    <col min="7681" max="7681" width="2.7109375" customWidth="1"/>
    <col min="7682" max="7682" width="3.42578125" customWidth="1"/>
    <col min="7683" max="7683" width="47.140625" customWidth="1"/>
    <col min="7684" max="7684" width="17.28515625" bestFit="1" customWidth="1"/>
    <col min="7685" max="7685" width="17.140625" customWidth="1"/>
    <col min="7686" max="7687" width="17.85546875" customWidth="1"/>
    <col min="7688" max="7688" width="18" customWidth="1"/>
    <col min="7689" max="7689" width="18.28515625" customWidth="1"/>
    <col min="7690" max="7690" width="2.7109375" customWidth="1"/>
    <col min="7691" max="7935" width="0" hidden="1" customWidth="1"/>
    <col min="7937" max="7937" width="2.7109375" customWidth="1"/>
    <col min="7938" max="7938" width="3.42578125" customWidth="1"/>
    <col min="7939" max="7939" width="47.140625" customWidth="1"/>
    <col min="7940" max="7940" width="17.28515625" bestFit="1" customWidth="1"/>
    <col min="7941" max="7941" width="17.140625" customWidth="1"/>
    <col min="7942" max="7943" width="17.85546875" customWidth="1"/>
    <col min="7944" max="7944" width="18" customWidth="1"/>
    <col min="7945" max="7945" width="18.28515625" customWidth="1"/>
    <col min="7946" max="7946" width="2.7109375" customWidth="1"/>
    <col min="7947" max="8191" width="0" hidden="1" customWidth="1"/>
    <col min="8193" max="8193" width="2.7109375" customWidth="1"/>
    <col min="8194" max="8194" width="3.42578125" customWidth="1"/>
    <col min="8195" max="8195" width="47.140625" customWidth="1"/>
    <col min="8196" max="8196" width="17.28515625" bestFit="1" customWidth="1"/>
    <col min="8197" max="8197" width="17.140625" customWidth="1"/>
    <col min="8198" max="8199" width="17.85546875" customWidth="1"/>
    <col min="8200" max="8200" width="18" customWidth="1"/>
    <col min="8201" max="8201" width="18.28515625" customWidth="1"/>
    <col min="8202" max="8202" width="2.7109375" customWidth="1"/>
    <col min="8203" max="8447" width="0" hidden="1" customWidth="1"/>
    <col min="8449" max="8449" width="2.7109375" customWidth="1"/>
    <col min="8450" max="8450" width="3.42578125" customWidth="1"/>
    <col min="8451" max="8451" width="47.140625" customWidth="1"/>
    <col min="8452" max="8452" width="17.28515625" bestFit="1" customWidth="1"/>
    <col min="8453" max="8453" width="17.140625" customWidth="1"/>
    <col min="8454" max="8455" width="17.85546875" customWidth="1"/>
    <col min="8456" max="8456" width="18" customWidth="1"/>
    <col min="8457" max="8457" width="18.28515625" customWidth="1"/>
    <col min="8458" max="8458" width="2.7109375" customWidth="1"/>
    <col min="8459" max="8703" width="0" hidden="1" customWidth="1"/>
    <col min="8705" max="8705" width="2.7109375" customWidth="1"/>
    <col min="8706" max="8706" width="3.42578125" customWidth="1"/>
    <col min="8707" max="8707" width="47.140625" customWidth="1"/>
    <col min="8708" max="8708" width="17.28515625" bestFit="1" customWidth="1"/>
    <col min="8709" max="8709" width="17.140625" customWidth="1"/>
    <col min="8710" max="8711" width="17.85546875" customWidth="1"/>
    <col min="8712" max="8712" width="18" customWidth="1"/>
    <col min="8713" max="8713" width="18.28515625" customWidth="1"/>
    <col min="8714" max="8714" width="2.7109375" customWidth="1"/>
    <col min="8715" max="8959" width="0" hidden="1" customWidth="1"/>
    <col min="8961" max="8961" width="2.7109375" customWidth="1"/>
    <col min="8962" max="8962" width="3.42578125" customWidth="1"/>
    <col min="8963" max="8963" width="47.140625" customWidth="1"/>
    <col min="8964" max="8964" width="17.28515625" bestFit="1" customWidth="1"/>
    <col min="8965" max="8965" width="17.140625" customWidth="1"/>
    <col min="8966" max="8967" width="17.85546875" customWidth="1"/>
    <col min="8968" max="8968" width="18" customWidth="1"/>
    <col min="8969" max="8969" width="18.28515625" customWidth="1"/>
    <col min="8970" max="8970" width="2.7109375" customWidth="1"/>
    <col min="8971" max="9215" width="0" hidden="1" customWidth="1"/>
    <col min="9217" max="9217" width="2.7109375" customWidth="1"/>
    <col min="9218" max="9218" width="3.42578125" customWidth="1"/>
    <col min="9219" max="9219" width="47.140625" customWidth="1"/>
    <col min="9220" max="9220" width="17.28515625" bestFit="1" customWidth="1"/>
    <col min="9221" max="9221" width="17.140625" customWidth="1"/>
    <col min="9222" max="9223" width="17.85546875" customWidth="1"/>
    <col min="9224" max="9224" width="18" customWidth="1"/>
    <col min="9225" max="9225" width="18.28515625" customWidth="1"/>
    <col min="9226" max="9226" width="2.7109375" customWidth="1"/>
    <col min="9227" max="9471" width="0" hidden="1" customWidth="1"/>
    <col min="9473" max="9473" width="2.7109375" customWidth="1"/>
    <col min="9474" max="9474" width="3.42578125" customWidth="1"/>
    <col min="9475" max="9475" width="47.140625" customWidth="1"/>
    <col min="9476" max="9476" width="17.28515625" bestFit="1" customWidth="1"/>
    <col min="9477" max="9477" width="17.140625" customWidth="1"/>
    <col min="9478" max="9479" width="17.85546875" customWidth="1"/>
    <col min="9480" max="9480" width="18" customWidth="1"/>
    <col min="9481" max="9481" width="18.28515625" customWidth="1"/>
    <col min="9482" max="9482" width="2.7109375" customWidth="1"/>
    <col min="9483" max="9727" width="0" hidden="1" customWidth="1"/>
    <col min="9729" max="9729" width="2.7109375" customWidth="1"/>
    <col min="9730" max="9730" width="3.42578125" customWidth="1"/>
    <col min="9731" max="9731" width="47.140625" customWidth="1"/>
    <col min="9732" max="9732" width="17.28515625" bestFit="1" customWidth="1"/>
    <col min="9733" max="9733" width="17.140625" customWidth="1"/>
    <col min="9734" max="9735" width="17.85546875" customWidth="1"/>
    <col min="9736" max="9736" width="18" customWidth="1"/>
    <col min="9737" max="9737" width="18.28515625" customWidth="1"/>
    <col min="9738" max="9738" width="2.7109375" customWidth="1"/>
    <col min="9739" max="9983" width="0" hidden="1" customWidth="1"/>
    <col min="9985" max="9985" width="2.7109375" customWidth="1"/>
    <col min="9986" max="9986" width="3.42578125" customWidth="1"/>
    <col min="9987" max="9987" width="47.140625" customWidth="1"/>
    <col min="9988" max="9988" width="17.28515625" bestFit="1" customWidth="1"/>
    <col min="9989" max="9989" width="17.140625" customWidth="1"/>
    <col min="9990" max="9991" width="17.85546875" customWidth="1"/>
    <col min="9992" max="9992" width="18" customWidth="1"/>
    <col min="9993" max="9993" width="18.28515625" customWidth="1"/>
    <col min="9994" max="9994" width="2.7109375" customWidth="1"/>
    <col min="9995" max="10239" width="0" hidden="1" customWidth="1"/>
    <col min="10241" max="10241" width="2.7109375" customWidth="1"/>
    <col min="10242" max="10242" width="3.42578125" customWidth="1"/>
    <col min="10243" max="10243" width="47.140625" customWidth="1"/>
    <col min="10244" max="10244" width="17.28515625" bestFit="1" customWidth="1"/>
    <col min="10245" max="10245" width="17.140625" customWidth="1"/>
    <col min="10246" max="10247" width="17.85546875" customWidth="1"/>
    <col min="10248" max="10248" width="18" customWidth="1"/>
    <col min="10249" max="10249" width="18.28515625" customWidth="1"/>
    <col min="10250" max="10250" width="2.7109375" customWidth="1"/>
    <col min="10251" max="10495" width="0" hidden="1" customWidth="1"/>
    <col min="10497" max="10497" width="2.7109375" customWidth="1"/>
    <col min="10498" max="10498" width="3.42578125" customWidth="1"/>
    <col min="10499" max="10499" width="47.140625" customWidth="1"/>
    <col min="10500" max="10500" width="17.28515625" bestFit="1" customWidth="1"/>
    <col min="10501" max="10501" width="17.140625" customWidth="1"/>
    <col min="10502" max="10503" width="17.85546875" customWidth="1"/>
    <col min="10504" max="10504" width="18" customWidth="1"/>
    <col min="10505" max="10505" width="18.28515625" customWidth="1"/>
    <col min="10506" max="10506" width="2.7109375" customWidth="1"/>
    <col min="10507" max="10751" width="0" hidden="1" customWidth="1"/>
    <col min="10753" max="10753" width="2.7109375" customWidth="1"/>
    <col min="10754" max="10754" width="3.42578125" customWidth="1"/>
    <col min="10755" max="10755" width="47.140625" customWidth="1"/>
    <col min="10756" max="10756" width="17.28515625" bestFit="1" customWidth="1"/>
    <col min="10757" max="10757" width="17.140625" customWidth="1"/>
    <col min="10758" max="10759" width="17.85546875" customWidth="1"/>
    <col min="10760" max="10760" width="18" customWidth="1"/>
    <col min="10761" max="10761" width="18.28515625" customWidth="1"/>
    <col min="10762" max="10762" width="2.7109375" customWidth="1"/>
    <col min="10763" max="11007" width="0" hidden="1" customWidth="1"/>
    <col min="11009" max="11009" width="2.7109375" customWidth="1"/>
    <col min="11010" max="11010" width="3.42578125" customWidth="1"/>
    <col min="11011" max="11011" width="47.140625" customWidth="1"/>
    <col min="11012" max="11012" width="17.28515625" bestFit="1" customWidth="1"/>
    <col min="11013" max="11013" width="17.140625" customWidth="1"/>
    <col min="11014" max="11015" width="17.85546875" customWidth="1"/>
    <col min="11016" max="11016" width="18" customWidth="1"/>
    <col min="11017" max="11017" width="18.28515625" customWidth="1"/>
    <col min="11018" max="11018" width="2.7109375" customWidth="1"/>
    <col min="11019" max="11263" width="0" hidden="1" customWidth="1"/>
    <col min="11265" max="11265" width="2.7109375" customWidth="1"/>
    <col min="11266" max="11266" width="3.42578125" customWidth="1"/>
    <col min="11267" max="11267" width="47.140625" customWidth="1"/>
    <col min="11268" max="11268" width="17.28515625" bestFit="1" customWidth="1"/>
    <col min="11269" max="11269" width="17.140625" customWidth="1"/>
    <col min="11270" max="11271" width="17.85546875" customWidth="1"/>
    <col min="11272" max="11272" width="18" customWidth="1"/>
    <col min="11273" max="11273" width="18.28515625" customWidth="1"/>
    <col min="11274" max="11274" width="2.7109375" customWidth="1"/>
    <col min="11275" max="11519" width="0" hidden="1" customWidth="1"/>
    <col min="11521" max="11521" width="2.7109375" customWidth="1"/>
    <col min="11522" max="11522" width="3.42578125" customWidth="1"/>
    <col min="11523" max="11523" width="47.140625" customWidth="1"/>
    <col min="11524" max="11524" width="17.28515625" bestFit="1" customWidth="1"/>
    <col min="11525" max="11525" width="17.140625" customWidth="1"/>
    <col min="11526" max="11527" width="17.85546875" customWidth="1"/>
    <col min="11528" max="11528" width="18" customWidth="1"/>
    <col min="11529" max="11529" width="18.28515625" customWidth="1"/>
    <col min="11530" max="11530" width="2.7109375" customWidth="1"/>
    <col min="11531" max="11775" width="0" hidden="1" customWidth="1"/>
    <col min="11777" max="11777" width="2.7109375" customWidth="1"/>
    <col min="11778" max="11778" width="3.42578125" customWidth="1"/>
    <col min="11779" max="11779" width="47.140625" customWidth="1"/>
    <col min="11780" max="11780" width="17.28515625" bestFit="1" customWidth="1"/>
    <col min="11781" max="11781" width="17.140625" customWidth="1"/>
    <col min="11782" max="11783" width="17.85546875" customWidth="1"/>
    <col min="11784" max="11784" width="18" customWidth="1"/>
    <col min="11785" max="11785" width="18.28515625" customWidth="1"/>
    <col min="11786" max="11786" width="2.7109375" customWidth="1"/>
    <col min="11787" max="12031" width="0" hidden="1" customWidth="1"/>
    <col min="12033" max="12033" width="2.7109375" customWidth="1"/>
    <col min="12034" max="12034" width="3.42578125" customWidth="1"/>
    <col min="12035" max="12035" width="47.140625" customWidth="1"/>
    <col min="12036" max="12036" width="17.28515625" bestFit="1" customWidth="1"/>
    <col min="12037" max="12037" width="17.140625" customWidth="1"/>
    <col min="12038" max="12039" width="17.85546875" customWidth="1"/>
    <col min="12040" max="12040" width="18" customWidth="1"/>
    <col min="12041" max="12041" width="18.28515625" customWidth="1"/>
    <col min="12042" max="12042" width="2.7109375" customWidth="1"/>
    <col min="12043" max="12287" width="0" hidden="1" customWidth="1"/>
    <col min="12289" max="12289" width="2.7109375" customWidth="1"/>
    <col min="12290" max="12290" width="3.42578125" customWidth="1"/>
    <col min="12291" max="12291" width="47.140625" customWidth="1"/>
    <col min="12292" max="12292" width="17.28515625" bestFit="1" customWidth="1"/>
    <col min="12293" max="12293" width="17.140625" customWidth="1"/>
    <col min="12294" max="12295" width="17.85546875" customWidth="1"/>
    <col min="12296" max="12296" width="18" customWidth="1"/>
    <col min="12297" max="12297" width="18.28515625" customWidth="1"/>
    <col min="12298" max="12298" width="2.7109375" customWidth="1"/>
    <col min="12299" max="12543" width="0" hidden="1" customWidth="1"/>
    <col min="12545" max="12545" width="2.7109375" customWidth="1"/>
    <col min="12546" max="12546" width="3.42578125" customWidth="1"/>
    <col min="12547" max="12547" width="47.140625" customWidth="1"/>
    <col min="12548" max="12548" width="17.28515625" bestFit="1" customWidth="1"/>
    <col min="12549" max="12549" width="17.140625" customWidth="1"/>
    <col min="12550" max="12551" width="17.85546875" customWidth="1"/>
    <col min="12552" max="12552" width="18" customWidth="1"/>
    <col min="12553" max="12553" width="18.28515625" customWidth="1"/>
    <col min="12554" max="12554" width="2.7109375" customWidth="1"/>
    <col min="12555" max="12799" width="0" hidden="1" customWidth="1"/>
    <col min="12801" max="12801" width="2.7109375" customWidth="1"/>
    <col min="12802" max="12802" width="3.42578125" customWidth="1"/>
    <col min="12803" max="12803" width="47.140625" customWidth="1"/>
    <col min="12804" max="12804" width="17.28515625" bestFit="1" customWidth="1"/>
    <col min="12805" max="12805" width="17.140625" customWidth="1"/>
    <col min="12806" max="12807" width="17.85546875" customWidth="1"/>
    <col min="12808" max="12808" width="18" customWidth="1"/>
    <col min="12809" max="12809" width="18.28515625" customWidth="1"/>
    <col min="12810" max="12810" width="2.7109375" customWidth="1"/>
    <col min="12811" max="13055" width="0" hidden="1" customWidth="1"/>
    <col min="13057" max="13057" width="2.7109375" customWidth="1"/>
    <col min="13058" max="13058" width="3.42578125" customWidth="1"/>
    <col min="13059" max="13059" width="47.140625" customWidth="1"/>
    <col min="13060" max="13060" width="17.28515625" bestFit="1" customWidth="1"/>
    <col min="13061" max="13061" width="17.140625" customWidth="1"/>
    <col min="13062" max="13063" width="17.85546875" customWidth="1"/>
    <col min="13064" max="13064" width="18" customWidth="1"/>
    <col min="13065" max="13065" width="18.28515625" customWidth="1"/>
    <col min="13066" max="13066" width="2.7109375" customWidth="1"/>
    <col min="13067" max="13311" width="0" hidden="1" customWidth="1"/>
    <col min="13313" max="13313" width="2.7109375" customWidth="1"/>
    <col min="13314" max="13314" width="3.42578125" customWidth="1"/>
    <col min="13315" max="13315" width="47.140625" customWidth="1"/>
    <col min="13316" max="13316" width="17.28515625" bestFit="1" customWidth="1"/>
    <col min="13317" max="13317" width="17.140625" customWidth="1"/>
    <col min="13318" max="13319" width="17.85546875" customWidth="1"/>
    <col min="13320" max="13320" width="18" customWidth="1"/>
    <col min="13321" max="13321" width="18.28515625" customWidth="1"/>
    <col min="13322" max="13322" width="2.7109375" customWidth="1"/>
    <col min="13323" max="13567" width="0" hidden="1" customWidth="1"/>
    <col min="13569" max="13569" width="2.7109375" customWidth="1"/>
    <col min="13570" max="13570" width="3.42578125" customWidth="1"/>
    <col min="13571" max="13571" width="47.140625" customWidth="1"/>
    <col min="13572" max="13572" width="17.28515625" bestFit="1" customWidth="1"/>
    <col min="13573" max="13573" width="17.140625" customWidth="1"/>
    <col min="13574" max="13575" width="17.85546875" customWidth="1"/>
    <col min="13576" max="13576" width="18" customWidth="1"/>
    <col min="13577" max="13577" width="18.28515625" customWidth="1"/>
    <col min="13578" max="13578" width="2.7109375" customWidth="1"/>
    <col min="13579" max="13823" width="0" hidden="1" customWidth="1"/>
    <col min="13825" max="13825" width="2.7109375" customWidth="1"/>
    <col min="13826" max="13826" width="3.42578125" customWidth="1"/>
    <col min="13827" max="13827" width="47.140625" customWidth="1"/>
    <col min="13828" max="13828" width="17.28515625" bestFit="1" customWidth="1"/>
    <col min="13829" max="13829" width="17.140625" customWidth="1"/>
    <col min="13830" max="13831" width="17.85546875" customWidth="1"/>
    <col min="13832" max="13832" width="18" customWidth="1"/>
    <col min="13833" max="13833" width="18.28515625" customWidth="1"/>
    <col min="13834" max="13834" width="2.7109375" customWidth="1"/>
    <col min="13835" max="14079" width="0" hidden="1" customWidth="1"/>
    <col min="14081" max="14081" width="2.7109375" customWidth="1"/>
    <col min="14082" max="14082" width="3.42578125" customWidth="1"/>
    <col min="14083" max="14083" width="47.140625" customWidth="1"/>
    <col min="14084" max="14084" width="17.28515625" bestFit="1" customWidth="1"/>
    <col min="14085" max="14085" width="17.140625" customWidth="1"/>
    <col min="14086" max="14087" width="17.85546875" customWidth="1"/>
    <col min="14088" max="14088" width="18" customWidth="1"/>
    <col min="14089" max="14089" width="18.28515625" customWidth="1"/>
    <col min="14090" max="14090" width="2.7109375" customWidth="1"/>
    <col min="14091" max="14335" width="0" hidden="1" customWidth="1"/>
    <col min="14337" max="14337" width="2.7109375" customWidth="1"/>
    <col min="14338" max="14338" width="3.42578125" customWidth="1"/>
    <col min="14339" max="14339" width="47.140625" customWidth="1"/>
    <col min="14340" max="14340" width="17.28515625" bestFit="1" customWidth="1"/>
    <col min="14341" max="14341" width="17.140625" customWidth="1"/>
    <col min="14342" max="14343" width="17.85546875" customWidth="1"/>
    <col min="14344" max="14344" width="18" customWidth="1"/>
    <col min="14345" max="14345" width="18.28515625" customWidth="1"/>
    <col min="14346" max="14346" width="2.7109375" customWidth="1"/>
    <col min="14347" max="14591" width="0" hidden="1" customWidth="1"/>
    <col min="14593" max="14593" width="2.7109375" customWidth="1"/>
    <col min="14594" max="14594" width="3.42578125" customWidth="1"/>
    <col min="14595" max="14595" width="47.140625" customWidth="1"/>
    <col min="14596" max="14596" width="17.28515625" bestFit="1" customWidth="1"/>
    <col min="14597" max="14597" width="17.140625" customWidth="1"/>
    <col min="14598" max="14599" width="17.85546875" customWidth="1"/>
    <col min="14600" max="14600" width="18" customWidth="1"/>
    <col min="14601" max="14601" width="18.28515625" customWidth="1"/>
    <col min="14602" max="14602" width="2.7109375" customWidth="1"/>
    <col min="14603" max="14847" width="0" hidden="1" customWidth="1"/>
    <col min="14849" max="14849" width="2.7109375" customWidth="1"/>
    <col min="14850" max="14850" width="3.42578125" customWidth="1"/>
    <col min="14851" max="14851" width="47.140625" customWidth="1"/>
    <col min="14852" max="14852" width="17.28515625" bestFit="1" customWidth="1"/>
    <col min="14853" max="14853" width="17.140625" customWidth="1"/>
    <col min="14854" max="14855" width="17.85546875" customWidth="1"/>
    <col min="14856" max="14856" width="18" customWidth="1"/>
    <col min="14857" max="14857" width="18.28515625" customWidth="1"/>
    <col min="14858" max="14858" width="2.7109375" customWidth="1"/>
    <col min="14859" max="15103" width="0" hidden="1" customWidth="1"/>
    <col min="15105" max="15105" width="2.7109375" customWidth="1"/>
    <col min="15106" max="15106" width="3.42578125" customWidth="1"/>
    <col min="15107" max="15107" width="47.140625" customWidth="1"/>
    <col min="15108" max="15108" width="17.28515625" bestFit="1" customWidth="1"/>
    <col min="15109" max="15109" width="17.140625" customWidth="1"/>
    <col min="15110" max="15111" width="17.85546875" customWidth="1"/>
    <col min="15112" max="15112" width="18" customWidth="1"/>
    <col min="15113" max="15113" width="18.28515625" customWidth="1"/>
    <col min="15114" max="15114" width="2.7109375" customWidth="1"/>
    <col min="15115" max="15359" width="0" hidden="1" customWidth="1"/>
    <col min="15361" max="15361" width="2.7109375" customWidth="1"/>
    <col min="15362" max="15362" width="3.42578125" customWidth="1"/>
    <col min="15363" max="15363" width="47.140625" customWidth="1"/>
    <col min="15364" max="15364" width="17.28515625" bestFit="1" customWidth="1"/>
    <col min="15365" max="15365" width="17.140625" customWidth="1"/>
    <col min="15366" max="15367" width="17.85546875" customWidth="1"/>
    <col min="15368" max="15368" width="18" customWidth="1"/>
    <col min="15369" max="15369" width="18.28515625" customWidth="1"/>
    <col min="15370" max="15370" width="2.7109375" customWidth="1"/>
    <col min="15371" max="15615" width="0" hidden="1" customWidth="1"/>
    <col min="15617" max="15617" width="2.7109375" customWidth="1"/>
    <col min="15618" max="15618" width="3.42578125" customWidth="1"/>
    <col min="15619" max="15619" width="47.140625" customWidth="1"/>
    <col min="15620" max="15620" width="17.28515625" bestFit="1" customWidth="1"/>
    <col min="15621" max="15621" width="17.140625" customWidth="1"/>
    <col min="15622" max="15623" width="17.85546875" customWidth="1"/>
    <col min="15624" max="15624" width="18" customWidth="1"/>
    <col min="15625" max="15625" width="18.28515625" customWidth="1"/>
    <col min="15626" max="15626" width="2.7109375" customWidth="1"/>
    <col min="15627" max="15871" width="0" hidden="1" customWidth="1"/>
    <col min="15873" max="15873" width="2.7109375" customWidth="1"/>
    <col min="15874" max="15874" width="3.42578125" customWidth="1"/>
    <col min="15875" max="15875" width="47.140625" customWidth="1"/>
    <col min="15876" max="15876" width="17.28515625" bestFit="1" customWidth="1"/>
    <col min="15877" max="15877" width="17.140625" customWidth="1"/>
    <col min="15878" max="15879" width="17.85546875" customWidth="1"/>
    <col min="15880" max="15880" width="18" customWidth="1"/>
    <col min="15881" max="15881" width="18.28515625" customWidth="1"/>
    <col min="15882" max="15882" width="2.7109375" customWidth="1"/>
    <col min="15883" max="16127" width="0" hidden="1" customWidth="1"/>
    <col min="16129" max="16129" width="2.7109375" customWidth="1"/>
    <col min="16130" max="16130" width="3.42578125" customWidth="1"/>
    <col min="16131" max="16131" width="47.140625" customWidth="1"/>
    <col min="16132" max="16132" width="17.28515625" bestFit="1" customWidth="1"/>
    <col min="16133" max="16133" width="17.140625" customWidth="1"/>
    <col min="16134" max="16135" width="17.85546875" customWidth="1"/>
    <col min="16136" max="16136" width="18" customWidth="1"/>
    <col min="16137" max="16137" width="18.28515625" customWidth="1"/>
    <col min="16138" max="16138" width="2.7109375" customWidth="1"/>
    <col min="16139" max="16383" width="0" hidden="1" customWidth="1"/>
  </cols>
  <sheetData>
    <row r="4" spans="2:9" ht="15.75" thickBot="1" x14ac:dyDescent="0.3"/>
    <row r="5" spans="2:9" ht="3" customHeight="1" x14ac:dyDescent="0.25">
      <c r="B5" s="259" t="s">
        <v>302</v>
      </c>
      <c r="C5" s="260"/>
      <c r="D5" s="260"/>
      <c r="E5" s="260"/>
      <c r="F5" s="260"/>
      <c r="G5" s="260"/>
      <c r="H5" s="260"/>
      <c r="I5" s="261"/>
    </row>
    <row r="6" spans="2:9" ht="15.75" x14ac:dyDescent="0.25">
      <c r="B6" s="262" t="str">
        <f>'CLASIF-OBJETO GASTO'!B7:J7</f>
        <v>FONDO ESTATAL DE FOMENTO INDUSTRIAL DEL ESTADO DE CAMPECHE</v>
      </c>
      <c r="C6" s="263"/>
      <c r="D6" s="263"/>
      <c r="E6" s="263"/>
      <c r="F6" s="263"/>
      <c r="G6" s="263"/>
      <c r="H6" s="263"/>
      <c r="I6" s="264"/>
    </row>
    <row r="7" spans="2:9" ht="15.75" x14ac:dyDescent="0.25">
      <c r="B7" s="265" t="s">
        <v>310</v>
      </c>
      <c r="C7" s="266"/>
      <c r="D7" s="266"/>
      <c r="E7" s="266"/>
      <c r="F7" s="266"/>
      <c r="G7" s="266"/>
      <c r="H7" s="266"/>
      <c r="I7" s="267"/>
    </row>
    <row r="8" spans="2:9" ht="15.75" x14ac:dyDescent="0.25">
      <c r="B8" s="262" t="s">
        <v>294</v>
      </c>
      <c r="C8" s="263"/>
      <c r="D8" s="263"/>
      <c r="E8" s="263"/>
      <c r="F8" s="263"/>
      <c r="G8" s="263"/>
      <c r="H8" s="263"/>
      <c r="I8" s="264"/>
    </row>
    <row r="9" spans="2:9" ht="15.75" x14ac:dyDescent="0.25">
      <c r="B9" s="262" t="str">
        <f>'CLASIF-OBJETO GASTO'!B10:J10</f>
        <v>Del 1 de enero al 31 de marzo de 2020</v>
      </c>
      <c r="C9" s="263"/>
      <c r="D9" s="263"/>
      <c r="E9" s="263"/>
      <c r="F9" s="263"/>
      <c r="G9" s="263"/>
      <c r="H9" s="263"/>
      <c r="I9" s="264"/>
    </row>
    <row r="10" spans="2:9" ht="15" customHeight="1" x14ac:dyDescent="0.25">
      <c r="B10" s="262" t="s">
        <v>0</v>
      </c>
      <c r="C10" s="263"/>
      <c r="D10" s="263"/>
      <c r="E10" s="263"/>
      <c r="F10" s="263"/>
      <c r="G10" s="263"/>
      <c r="H10" s="263"/>
      <c r="I10" s="264"/>
    </row>
    <row r="11" spans="2:9" ht="7.5" customHeight="1" thickBot="1" x14ac:dyDescent="0.3">
      <c r="B11" s="268"/>
      <c r="C11" s="269"/>
      <c r="D11" s="270"/>
      <c r="E11" s="270"/>
      <c r="F11" s="270"/>
      <c r="G11" s="270"/>
      <c r="H11" s="270"/>
      <c r="I11" s="271"/>
    </row>
    <row r="12" spans="2:9" ht="16.5" thickBot="1" x14ac:dyDescent="0.3">
      <c r="B12" s="272" t="s">
        <v>198</v>
      </c>
      <c r="C12" s="273"/>
      <c r="D12" s="274" t="s">
        <v>293</v>
      </c>
      <c r="E12" s="275"/>
      <c r="F12" s="275"/>
      <c r="G12" s="275"/>
      <c r="H12" s="276"/>
      <c r="I12" s="277" t="s">
        <v>311</v>
      </c>
    </row>
    <row r="13" spans="2:9" ht="48" thickBot="1" x14ac:dyDescent="0.3">
      <c r="B13" s="278"/>
      <c r="C13" s="279"/>
      <c r="D13" s="280" t="s">
        <v>199</v>
      </c>
      <c r="E13" s="281" t="s">
        <v>226</v>
      </c>
      <c r="F13" s="280" t="s">
        <v>227</v>
      </c>
      <c r="G13" s="280" t="s">
        <v>183</v>
      </c>
      <c r="H13" s="282" t="s">
        <v>200</v>
      </c>
      <c r="I13" s="283"/>
    </row>
    <row r="14" spans="2:9" ht="16.5" hidden="1" thickBot="1" x14ac:dyDescent="0.3">
      <c r="B14" s="284"/>
      <c r="C14" s="285"/>
      <c r="D14" s="286">
        <v>1</v>
      </c>
      <c r="E14" s="286">
        <v>2</v>
      </c>
      <c r="F14" s="286" t="s">
        <v>312</v>
      </c>
      <c r="G14" s="286">
        <v>4</v>
      </c>
      <c r="H14" s="287">
        <v>5</v>
      </c>
      <c r="I14" s="288" t="s">
        <v>313</v>
      </c>
    </row>
    <row r="15" spans="2:9" ht="15.75" x14ac:dyDescent="0.25">
      <c r="B15" s="289" t="s">
        <v>314</v>
      </c>
      <c r="C15" s="290"/>
      <c r="D15" s="291">
        <v>86560995.150000006</v>
      </c>
      <c r="E15" s="291">
        <v>806098.44</v>
      </c>
      <c r="F15" s="292">
        <v>87367093.590000004</v>
      </c>
      <c r="G15" s="291">
        <v>20719423.649999999</v>
      </c>
      <c r="H15" s="291">
        <v>20243613.769999996</v>
      </c>
      <c r="I15" s="293">
        <v>66647669.940000013</v>
      </c>
    </row>
    <row r="16" spans="2:9" ht="15.75" x14ac:dyDescent="0.25">
      <c r="B16" s="294" t="s">
        <v>315</v>
      </c>
      <c r="C16" s="295"/>
      <c r="D16" s="296"/>
      <c r="E16" s="296"/>
      <c r="F16" s="296"/>
      <c r="G16" s="296"/>
      <c r="H16" s="296"/>
      <c r="I16" s="297"/>
    </row>
    <row r="17" spans="2:9" x14ac:dyDescent="0.25">
      <c r="B17" s="298" t="s">
        <v>316</v>
      </c>
      <c r="C17" s="299" t="s">
        <v>317</v>
      </c>
      <c r="D17" s="300">
        <v>9500597.0286585372</v>
      </c>
      <c r="E17" s="300">
        <v>88474.219024390244</v>
      </c>
      <c r="F17" s="301">
        <v>9589071.2476829272</v>
      </c>
      <c r="G17" s="300">
        <v>2274083.0835365853</v>
      </c>
      <c r="H17" s="300">
        <v>2221860.0479268292</v>
      </c>
      <c r="I17" s="302">
        <v>7314988.1641463414</v>
      </c>
    </row>
    <row r="18" spans="2:9" x14ac:dyDescent="0.25">
      <c r="B18" s="298" t="s">
        <v>318</v>
      </c>
      <c r="C18" s="299" t="s">
        <v>319</v>
      </c>
      <c r="D18" s="300">
        <v>21112437.841463417</v>
      </c>
      <c r="E18" s="300">
        <v>196609.37560975607</v>
      </c>
      <c r="F18" s="301">
        <v>21309047.217073172</v>
      </c>
      <c r="G18" s="300">
        <v>5053517.9634146336</v>
      </c>
      <c r="H18" s="300">
        <v>4937466.773170731</v>
      </c>
      <c r="I18" s="302">
        <v>16255529.253658539</v>
      </c>
    </row>
    <row r="19" spans="2:9" ht="15" customHeight="1" x14ac:dyDescent="0.25">
      <c r="B19" s="298" t="s">
        <v>320</v>
      </c>
      <c r="C19" s="299" t="s">
        <v>321</v>
      </c>
      <c r="D19" s="300">
        <v>5278109.4603658542</v>
      </c>
      <c r="E19" s="300">
        <v>49152.343902439017</v>
      </c>
      <c r="F19" s="301">
        <v>5327261.8042682931</v>
      </c>
      <c r="G19" s="300">
        <v>1263379.4908536584</v>
      </c>
      <c r="H19" s="300">
        <v>1234366.6932926828</v>
      </c>
      <c r="I19" s="302">
        <v>4063882.3134146347</v>
      </c>
    </row>
    <row r="20" spans="2:9" s="305" customFormat="1" ht="19.5" customHeight="1" x14ac:dyDescent="0.25">
      <c r="B20" s="303" t="s">
        <v>322</v>
      </c>
      <c r="C20" s="304" t="s">
        <v>323</v>
      </c>
      <c r="D20" s="300">
        <v>14778706.489024393</v>
      </c>
      <c r="E20" s="300">
        <v>137626.56292682927</v>
      </c>
      <c r="F20" s="301">
        <v>14916333.051951222</v>
      </c>
      <c r="G20" s="300">
        <v>3537462.5743902437</v>
      </c>
      <c r="H20" s="300">
        <v>3456226.7412195122</v>
      </c>
      <c r="I20" s="302">
        <v>11378870.477560978</v>
      </c>
    </row>
    <row r="21" spans="2:9" x14ac:dyDescent="0.25">
      <c r="B21" s="298" t="s">
        <v>324</v>
      </c>
      <c r="C21" s="299" t="s">
        <v>325</v>
      </c>
      <c r="D21" s="300">
        <v>12667462.704878049</v>
      </c>
      <c r="E21" s="300">
        <v>117965.62536585364</v>
      </c>
      <c r="F21" s="301">
        <v>12785428.330243902</v>
      </c>
      <c r="G21" s="300">
        <v>3032110.7780487803</v>
      </c>
      <c r="H21" s="300">
        <v>2962480.0639024386</v>
      </c>
      <c r="I21" s="302">
        <v>9753317.5521951225</v>
      </c>
    </row>
    <row r="22" spans="2:9" x14ac:dyDescent="0.25">
      <c r="B22" s="298" t="s">
        <v>326</v>
      </c>
      <c r="C22" s="299" t="s">
        <v>327</v>
      </c>
      <c r="D22" s="300">
        <v>6333731.3524390245</v>
      </c>
      <c r="E22" s="300">
        <v>58982.812682926822</v>
      </c>
      <c r="F22" s="301">
        <v>6392714.1651219511</v>
      </c>
      <c r="G22" s="300">
        <v>1516055.3890243901</v>
      </c>
      <c r="H22" s="300">
        <v>1481240.0319512193</v>
      </c>
      <c r="I22" s="302">
        <v>4876658.7760975612</v>
      </c>
    </row>
    <row r="23" spans="2:9" ht="18" customHeight="1" x14ac:dyDescent="0.25">
      <c r="B23" s="298" t="s">
        <v>328</v>
      </c>
      <c r="C23" s="299" t="s">
        <v>329</v>
      </c>
      <c r="D23" s="300">
        <v>3166865.6762195122</v>
      </c>
      <c r="E23" s="300">
        <v>29491.406341463411</v>
      </c>
      <c r="F23" s="301">
        <v>3196357.0825609756</v>
      </c>
      <c r="G23" s="300">
        <v>758027.69451219507</v>
      </c>
      <c r="H23" s="300">
        <v>740620.01597560965</v>
      </c>
      <c r="I23" s="302">
        <v>2438329.3880487806</v>
      </c>
    </row>
    <row r="24" spans="2:9" x14ac:dyDescent="0.25">
      <c r="B24" s="298" t="s">
        <v>330</v>
      </c>
      <c r="C24" s="299" t="s">
        <v>331</v>
      </c>
      <c r="D24" s="300">
        <v>4222487.568292683</v>
      </c>
      <c r="E24" s="300">
        <v>39321.87512195122</v>
      </c>
      <c r="F24" s="301">
        <v>4261809.4434146341</v>
      </c>
      <c r="G24" s="300">
        <v>1010703.5926829268</v>
      </c>
      <c r="H24" s="300">
        <v>987493.35463414632</v>
      </c>
      <c r="I24" s="302">
        <v>3251105.8507317072</v>
      </c>
    </row>
    <row r="25" spans="2:9" x14ac:dyDescent="0.25">
      <c r="B25" s="306" t="s">
        <v>332</v>
      </c>
      <c r="C25" s="299" t="s">
        <v>333</v>
      </c>
      <c r="D25" s="300">
        <v>7389353.2445121966</v>
      </c>
      <c r="E25" s="300">
        <v>68813.281463414634</v>
      </c>
      <c r="F25" s="301">
        <v>7458166.5259756111</v>
      </c>
      <c r="G25" s="300">
        <v>1768731.2871951219</v>
      </c>
      <c r="H25" s="300">
        <v>1728113.3706097561</v>
      </c>
      <c r="I25" s="302">
        <v>5689435.2387804892</v>
      </c>
    </row>
    <row r="26" spans="2:9" ht="21" customHeight="1" x14ac:dyDescent="0.25">
      <c r="B26" s="306" t="s">
        <v>334</v>
      </c>
      <c r="C26" s="299" t="s">
        <v>335</v>
      </c>
      <c r="D26" s="300">
        <v>2111243.7841463415</v>
      </c>
      <c r="E26" s="300">
        <v>19660.93756097561</v>
      </c>
      <c r="F26" s="301">
        <v>2130904.721707317</v>
      </c>
      <c r="G26" s="300">
        <v>505351.7963414634</v>
      </c>
      <c r="H26" s="300">
        <v>493746.67731707316</v>
      </c>
      <c r="I26" s="302">
        <v>1625552.9253658536</v>
      </c>
    </row>
    <row r="27" spans="2:9" ht="9.75" customHeight="1" x14ac:dyDescent="0.25">
      <c r="B27" s="307"/>
      <c r="C27" s="299"/>
      <c r="D27" s="308"/>
      <c r="E27" s="308"/>
      <c r="F27" s="309"/>
      <c r="G27" s="308"/>
      <c r="H27" s="308"/>
      <c r="I27" s="310"/>
    </row>
    <row r="28" spans="2:9" s="305" customFormat="1" ht="15.75" x14ac:dyDescent="0.25">
      <c r="B28" s="294" t="s">
        <v>336</v>
      </c>
      <c r="C28" s="295"/>
      <c r="D28" s="311">
        <v>0</v>
      </c>
      <c r="E28" s="311">
        <v>0</v>
      </c>
      <c r="F28" s="312">
        <v>0</v>
      </c>
      <c r="G28" s="311">
        <v>0</v>
      </c>
      <c r="H28" s="311">
        <v>0</v>
      </c>
      <c r="I28" s="313">
        <v>0</v>
      </c>
    </row>
    <row r="29" spans="2:9" s="305" customFormat="1" ht="15.75" x14ac:dyDescent="0.25">
      <c r="B29" s="294" t="s">
        <v>337</v>
      </c>
      <c r="C29" s="295"/>
      <c r="D29" s="296"/>
      <c r="E29" s="296"/>
      <c r="F29" s="296"/>
      <c r="G29" s="296"/>
      <c r="H29" s="296"/>
      <c r="I29" s="297"/>
    </row>
    <row r="30" spans="2:9" s="305" customFormat="1" x14ac:dyDescent="0.25">
      <c r="B30" s="314" t="s">
        <v>316</v>
      </c>
      <c r="C30" s="304" t="s">
        <v>317</v>
      </c>
      <c r="D30" s="300">
        <v>0</v>
      </c>
      <c r="E30" s="300">
        <v>0</v>
      </c>
      <c r="F30" s="301">
        <v>0</v>
      </c>
      <c r="G30" s="300">
        <v>0</v>
      </c>
      <c r="H30" s="300">
        <v>0</v>
      </c>
      <c r="I30" s="302">
        <v>0</v>
      </c>
    </row>
    <row r="31" spans="2:9" s="305" customFormat="1" x14ac:dyDescent="0.25">
      <c r="B31" s="314" t="s">
        <v>318</v>
      </c>
      <c r="C31" s="299" t="s">
        <v>319</v>
      </c>
      <c r="D31" s="300">
        <v>0</v>
      </c>
      <c r="E31" s="300">
        <v>0</v>
      </c>
      <c r="F31" s="301">
        <v>0</v>
      </c>
      <c r="G31" s="300">
        <v>0</v>
      </c>
      <c r="H31" s="300">
        <v>0</v>
      </c>
      <c r="I31" s="302">
        <v>0</v>
      </c>
    </row>
    <row r="32" spans="2:9" s="305" customFormat="1" ht="18.75" customHeight="1" x14ac:dyDescent="0.25">
      <c r="B32" s="314" t="s">
        <v>320</v>
      </c>
      <c r="C32" s="299" t="s">
        <v>321</v>
      </c>
      <c r="D32" s="300">
        <v>0</v>
      </c>
      <c r="E32" s="300">
        <v>0</v>
      </c>
      <c r="F32" s="301">
        <v>0</v>
      </c>
      <c r="G32" s="300">
        <v>0</v>
      </c>
      <c r="H32" s="300">
        <v>0</v>
      </c>
      <c r="I32" s="302">
        <v>0</v>
      </c>
    </row>
    <row r="33" spans="2:9" s="305" customFormat="1" ht="17.25" customHeight="1" x14ac:dyDescent="0.25">
      <c r="B33" s="314" t="s">
        <v>322</v>
      </c>
      <c r="C33" s="304" t="s">
        <v>323</v>
      </c>
      <c r="D33" s="300">
        <v>0</v>
      </c>
      <c r="E33" s="300">
        <v>0</v>
      </c>
      <c r="F33" s="301">
        <v>0</v>
      </c>
      <c r="G33" s="300">
        <v>0</v>
      </c>
      <c r="H33" s="300">
        <v>0</v>
      </c>
      <c r="I33" s="302">
        <v>0</v>
      </c>
    </row>
    <row r="34" spans="2:9" s="305" customFormat="1" ht="17.25" customHeight="1" x14ac:dyDescent="0.25">
      <c r="B34" s="314" t="s">
        <v>324</v>
      </c>
      <c r="C34" s="299" t="s">
        <v>325</v>
      </c>
      <c r="D34" s="300">
        <v>0</v>
      </c>
      <c r="E34" s="300">
        <v>0</v>
      </c>
      <c r="F34" s="301">
        <v>0</v>
      </c>
      <c r="G34" s="300">
        <v>0</v>
      </c>
      <c r="H34" s="300">
        <v>0</v>
      </c>
      <c r="I34" s="302">
        <v>0</v>
      </c>
    </row>
    <row r="35" spans="2:9" s="305" customFormat="1" x14ac:dyDescent="0.25">
      <c r="B35" s="314" t="s">
        <v>326</v>
      </c>
      <c r="C35" s="304" t="s">
        <v>327</v>
      </c>
      <c r="D35" s="300">
        <v>0</v>
      </c>
      <c r="E35" s="300">
        <v>0</v>
      </c>
      <c r="F35" s="301">
        <v>0</v>
      </c>
      <c r="G35" s="300">
        <v>0</v>
      </c>
      <c r="H35" s="300">
        <v>0</v>
      </c>
      <c r="I35" s="302">
        <v>0</v>
      </c>
    </row>
    <row r="36" spans="2:9" s="305" customFormat="1" ht="18.75" customHeight="1" x14ac:dyDescent="0.25">
      <c r="B36" s="314" t="s">
        <v>328</v>
      </c>
      <c r="C36" s="304" t="s">
        <v>329</v>
      </c>
      <c r="D36" s="300">
        <v>0</v>
      </c>
      <c r="E36" s="300">
        <v>0</v>
      </c>
      <c r="F36" s="301">
        <v>0</v>
      </c>
      <c r="G36" s="300">
        <v>0</v>
      </c>
      <c r="H36" s="300">
        <v>0</v>
      </c>
      <c r="I36" s="302">
        <v>0</v>
      </c>
    </row>
    <row r="37" spans="2:9" s="305" customFormat="1" x14ac:dyDescent="0.25">
      <c r="B37" s="314" t="s">
        <v>330</v>
      </c>
      <c r="C37" s="304" t="s">
        <v>331</v>
      </c>
      <c r="D37" s="300">
        <v>0</v>
      </c>
      <c r="E37" s="300">
        <v>0</v>
      </c>
      <c r="F37" s="301">
        <v>0</v>
      </c>
      <c r="G37" s="300">
        <v>0</v>
      </c>
      <c r="H37" s="300">
        <v>0</v>
      </c>
      <c r="I37" s="302">
        <v>0</v>
      </c>
    </row>
    <row r="38" spans="2:9" s="305" customFormat="1" x14ac:dyDescent="0.25">
      <c r="B38" s="306" t="s">
        <v>332</v>
      </c>
      <c r="C38" s="299" t="s">
        <v>333</v>
      </c>
      <c r="D38" s="300">
        <v>0</v>
      </c>
      <c r="E38" s="300">
        <v>0</v>
      </c>
      <c r="F38" s="301">
        <v>0</v>
      </c>
      <c r="G38" s="300">
        <v>0</v>
      </c>
      <c r="H38" s="300">
        <v>0</v>
      </c>
      <c r="I38" s="302">
        <v>0</v>
      </c>
    </row>
    <row r="39" spans="2:9" s="305" customFormat="1" x14ac:dyDescent="0.25">
      <c r="B39" s="306" t="s">
        <v>334</v>
      </c>
      <c r="C39" s="299" t="s">
        <v>335</v>
      </c>
      <c r="D39" s="300">
        <v>0</v>
      </c>
      <c r="E39" s="300">
        <v>0</v>
      </c>
      <c r="F39" s="301">
        <v>0</v>
      </c>
      <c r="G39" s="300">
        <v>0</v>
      </c>
      <c r="H39" s="300">
        <v>0</v>
      </c>
      <c r="I39" s="302">
        <v>0</v>
      </c>
    </row>
    <row r="40" spans="2:9" s="305" customFormat="1" ht="8.25" customHeight="1" x14ac:dyDescent="0.25">
      <c r="B40" s="315"/>
      <c r="C40" s="304"/>
      <c r="D40" s="308"/>
      <c r="E40" s="308"/>
      <c r="F40" s="309"/>
      <c r="G40" s="308"/>
      <c r="H40" s="308"/>
      <c r="I40" s="310"/>
    </row>
    <row r="41" spans="2:9" s="305" customFormat="1" ht="15.75" x14ac:dyDescent="0.25">
      <c r="B41" s="294" t="s">
        <v>338</v>
      </c>
      <c r="C41" s="304"/>
      <c r="D41" s="311">
        <v>86560995.150000006</v>
      </c>
      <c r="E41" s="311">
        <v>806098.44</v>
      </c>
      <c r="F41" s="312">
        <v>87367093.590000004</v>
      </c>
      <c r="G41" s="311">
        <v>20719423.649999999</v>
      </c>
      <c r="H41" s="311">
        <v>20243613.769999996</v>
      </c>
      <c r="I41" s="313">
        <v>66647669.940000013</v>
      </c>
    </row>
    <row r="42" spans="2:9" ht="8.25" customHeight="1" thickBot="1" x14ac:dyDescent="0.3">
      <c r="B42" s="316"/>
      <c r="C42" s="317"/>
      <c r="D42" s="318"/>
      <c r="E42" s="318"/>
      <c r="F42" s="319"/>
      <c r="G42" s="318"/>
      <c r="H42" s="318"/>
      <c r="I42" s="320"/>
    </row>
    <row r="45" spans="2:9" x14ac:dyDescent="0.25">
      <c r="C45" s="321"/>
      <c r="D45" s="321"/>
      <c r="E45" s="321"/>
      <c r="F45" s="321"/>
      <c r="G45" s="321"/>
      <c r="H45" s="321"/>
    </row>
    <row r="46" spans="2:9" x14ac:dyDescent="0.25">
      <c r="C46" s="321"/>
      <c r="D46" s="321"/>
      <c r="E46" s="321"/>
      <c r="F46" s="321"/>
      <c r="G46" s="321"/>
      <c r="H46" s="321"/>
      <c r="I46" s="322"/>
    </row>
    <row r="47" spans="2:9" x14ac:dyDescent="0.25">
      <c r="C47" s="323"/>
      <c r="D47" s="323"/>
      <c r="E47" s="323"/>
      <c r="F47" s="88"/>
      <c r="G47" s="323"/>
      <c r="H47" s="323"/>
      <c r="I47" s="323"/>
    </row>
    <row r="48" spans="2:9" ht="33" customHeight="1" x14ac:dyDescent="0.25">
      <c r="C48" s="324"/>
      <c r="D48" s="324"/>
      <c r="E48" s="324"/>
      <c r="F48" s="325"/>
      <c r="G48" s="258"/>
      <c r="H48" s="258"/>
      <c r="I48" s="258"/>
    </row>
    <row r="70" spans="2:5" x14ac:dyDescent="0.25">
      <c r="B70" s="88"/>
      <c r="C70" s="88"/>
      <c r="D70" s="326"/>
      <c r="E70" s="88"/>
    </row>
    <row r="71" spans="2:5" x14ac:dyDescent="0.25">
      <c r="B71" s="88"/>
      <c r="C71" s="88"/>
      <c r="D71" s="326"/>
      <c r="E71" s="88"/>
    </row>
    <row r="72" spans="2:5" x14ac:dyDescent="0.25">
      <c r="B72" s="88"/>
      <c r="C72" s="88"/>
      <c r="D72" s="326"/>
      <c r="E72" s="88"/>
    </row>
    <row r="73" spans="2:5" x14ac:dyDescent="0.25">
      <c r="B73" s="88"/>
      <c r="C73" s="88"/>
      <c r="D73" s="326"/>
      <c r="E73" s="88"/>
    </row>
    <row r="74" spans="2:5" x14ac:dyDescent="0.25">
      <c r="B74" s="88"/>
      <c r="C74" s="88"/>
      <c r="D74" s="326"/>
      <c r="E74" s="88"/>
    </row>
    <row r="75" spans="2:5" x14ac:dyDescent="0.25">
      <c r="B75" s="88"/>
      <c r="C75" s="88"/>
      <c r="D75" s="326"/>
      <c r="E75" s="88"/>
    </row>
    <row r="76" spans="2:5" x14ac:dyDescent="0.25">
      <c r="B76" s="88"/>
      <c r="C76" s="88"/>
      <c r="D76" s="326"/>
      <c r="E76" s="88"/>
    </row>
    <row r="77" spans="2:5" x14ac:dyDescent="0.25">
      <c r="B77" s="88"/>
      <c r="C77" s="88"/>
      <c r="D77" s="326"/>
      <c r="E77" s="88"/>
    </row>
    <row r="78" spans="2:5" x14ac:dyDescent="0.25">
      <c r="B78" s="88"/>
      <c r="C78" s="88"/>
      <c r="D78" s="326"/>
      <c r="E78" s="88"/>
    </row>
    <row r="79" spans="2:5" x14ac:dyDescent="0.25">
      <c r="B79" s="88"/>
      <c r="C79" s="88"/>
      <c r="D79" s="88"/>
      <c r="E79" s="88"/>
    </row>
  </sheetData>
  <mergeCells count="14">
    <mergeCell ref="C48:E48"/>
    <mergeCell ref="G48:I48"/>
    <mergeCell ref="B11:C11"/>
    <mergeCell ref="B12:C14"/>
    <mergeCell ref="D12:H12"/>
    <mergeCell ref="I12:I13"/>
    <mergeCell ref="C47:E47"/>
    <mergeCell ref="G47:I47"/>
    <mergeCell ref="B5:I5"/>
    <mergeCell ref="B6:I6"/>
    <mergeCell ref="B7:I7"/>
    <mergeCell ref="B8:I8"/>
    <mergeCell ref="B9:I9"/>
    <mergeCell ref="B10:I10"/>
  </mergeCells>
  <printOptions horizontalCentered="1"/>
  <pageMargins left="0.70866141732283472" right="1.1023622047244095" top="0.55118110236220474" bottom="0.55118110236220474" header="0.31496062992125984" footer="0.31496062992125984"/>
  <pageSetup scale="74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8369"/>
  <sheetViews>
    <sheetView view="pageBreakPreview" topLeftCell="B162" zoomScaleNormal="100" zoomScaleSheetLayoutView="100" workbookViewId="0">
      <selection activeCell="C37" sqref="C37:D37"/>
    </sheetView>
  </sheetViews>
  <sheetFormatPr baseColWidth="10" defaultColWidth="0" defaultRowHeight="15" x14ac:dyDescent="0.25"/>
  <cols>
    <col min="1" max="1" width="2.7109375" hidden="1" customWidth="1"/>
    <col min="2" max="2" width="5.140625" customWidth="1"/>
    <col min="3" max="3" width="25.5703125" customWidth="1"/>
    <col min="4" max="4" width="41.42578125" customWidth="1"/>
    <col min="5" max="5" width="17" customWidth="1"/>
    <col min="6" max="6" width="19.28515625" customWidth="1"/>
    <col min="7" max="7" width="17" customWidth="1"/>
    <col min="8" max="8" width="16.42578125" customWidth="1"/>
    <col min="9" max="10" width="17.28515625" bestFit="1" customWidth="1"/>
    <col min="11" max="11" width="2.7109375" customWidth="1"/>
    <col min="12" max="12" width="11.42578125" hidden="1" customWidth="1"/>
    <col min="257" max="257" width="0" hidden="1" customWidth="1"/>
    <col min="258" max="258" width="5.140625" customWidth="1"/>
    <col min="259" max="259" width="25.5703125" customWidth="1"/>
    <col min="260" max="260" width="41.42578125" customWidth="1"/>
    <col min="261" max="261" width="17" customWidth="1"/>
    <col min="262" max="262" width="19.28515625" customWidth="1"/>
    <col min="263" max="263" width="17" customWidth="1"/>
    <col min="264" max="264" width="16.42578125" customWidth="1"/>
    <col min="265" max="266" width="17.28515625" bestFit="1" customWidth="1"/>
    <col min="267" max="267" width="2.7109375" customWidth="1"/>
    <col min="268" max="268" width="0" hidden="1" customWidth="1"/>
    <col min="513" max="513" width="0" hidden="1" customWidth="1"/>
    <col min="514" max="514" width="5.140625" customWidth="1"/>
    <col min="515" max="515" width="25.5703125" customWidth="1"/>
    <col min="516" max="516" width="41.42578125" customWidth="1"/>
    <col min="517" max="517" width="17" customWidth="1"/>
    <col min="518" max="518" width="19.28515625" customWidth="1"/>
    <col min="519" max="519" width="17" customWidth="1"/>
    <col min="520" max="520" width="16.42578125" customWidth="1"/>
    <col min="521" max="522" width="17.28515625" bestFit="1" customWidth="1"/>
    <col min="523" max="523" width="2.7109375" customWidth="1"/>
    <col min="524" max="524" width="0" hidden="1" customWidth="1"/>
    <col min="769" max="769" width="0" hidden="1" customWidth="1"/>
    <col min="770" max="770" width="5.140625" customWidth="1"/>
    <col min="771" max="771" width="25.5703125" customWidth="1"/>
    <col min="772" max="772" width="41.42578125" customWidth="1"/>
    <col min="773" max="773" width="17" customWidth="1"/>
    <col min="774" max="774" width="19.28515625" customWidth="1"/>
    <col min="775" max="775" width="17" customWidth="1"/>
    <col min="776" max="776" width="16.42578125" customWidth="1"/>
    <col min="777" max="778" width="17.28515625" bestFit="1" customWidth="1"/>
    <col min="779" max="779" width="2.7109375" customWidth="1"/>
    <col min="780" max="780" width="0" hidden="1" customWidth="1"/>
    <col min="1025" max="1025" width="0" hidden="1" customWidth="1"/>
    <col min="1026" max="1026" width="5.140625" customWidth="1"/>
    <col min="1027" max="1027" width="25.5703125" customWidth="1"/>
    <col min="1028" max="1028" width="41.42578125" customWidth="1"/>
    <col min="1029" max="1029" width="17" customWidth="1"/>
    <col min="1030" max="1030" width="19.28515625" customWidth="1"/>
    <col min="1031" max="1031" width="17" customWidth="1"/>
    <col min="1032" max="1032" width="16.42578125" customWidth="1"/>
    <col min="1033" max="1034" width="17.28515625" bestFit="1" customWidth="1"/>
    <col min="1035" max="1035" width="2.7109375" customWidth="1"/>
    <col min="1036" max="1036" width="0" hidden="1" customWidth="1"/>
    <col min="1281" max="1281" width="0" hidden="1" customWidth="1"/>
    <col min="1282" max="1282" width="5.140625" customWidth="1"/>
    <col min="1283" max="1283" width="25.5703125" customWidth="1"/>
    <col min="1284" max="1284" width="41.42578125" customWidth="1"/>
    <col min="1285" max="1285" width="17" customWidth="1"/>
    <col min="1286" max="1286" width="19.28515625" customWidth="1"/>
    <col min="1287" max="1287" width="17" customWidth="1"/>
    <col min="1288" max="1288" width="16.42578125" customWidth="1"/>
    <col min="1289" max="1290" width="17.28515625" bestFit="1" customWidth="1"/>
    <col min="1291" max="1291" width="2.7109375" customWidth="1"/>
    <col min="1292" max="1292" width="0" hidden="1" customWidth="1"/>
    <col min="1537" max="1537" width="0" hidden="1" customWidth="1"/>
    <col min="1538" max="1538" width="5.140625" customWidth="1"/>
    <col min="1539" max="1539" width="25.5703125" customWidth="1"/>
    <col min="1540" max="1540" width="41.42578125" customWidth="1"/>
    <col min="1541" max="1541" width="17" customWidth="1"/>
    <col min="1542" max="1542" width="19.28515625" customWidth="1"/>
    <col min="1543" max="1543" width="17" customWidth="1"/>
    <col min="1544" max="1544" width="16.42578125" customWidth="1"/>
    <col min="1545" max="1546" width="17.28515625" bestFit="1" customWidth="1"/>
    <col min="1547" max="1547" width="2.7109375" customWidth="1"/>
    <col min="1548" max="1548" width="0" hidden="1" customWidth="1"/>
    <col min="1793" max="1793" width="0" hidden="1" customWidth="1"/>
    <col min="1794" max="1794" width="5.140625" customWidth="1"/>
    <col min="1795" max="1795" width="25.5703125" customWidth="1"/>
    <col min="1796" max="1796" width="41.42578125" customWidth="1"/>
    <col min="1797" max="1797" width="17" customWidth="1"/>
    <col min="1798" max="1798" width="19.28515625" customWidth="1"/>
    <col min="1799" max="1799" width="17" customWidth="1"/>
    <col min="1800" max="1800" width="16.42578125" customWidth="1"/>
    <col min="1801" max="1802" width="17.28515625" bestFit="1" customWidth="1"/>
    <col min="1803" max="1803" width="2.7109375" customWidth="1"/>
    <col min="1804" max="1804" width="0" hidden="1" customWidth="1"/>
    <col min="2049" max="2049" width="0" hidden="1" customWidth="1"/>
    <col min="2050" max="2050" width="5.140625" customWidth="1"/>
    <col min="2051" max="2051" width="25.5703125" customWidth="1"/>
    <col min="2052" max="2052" width="41.42578125" customWidth="1"/>
    <col min="2053" max="2053" width="17" customWidth="1"/>
    <col min="2054" max="2054" width="19.28515625" customWidth="1"/>
    <col min="2055" max="2055" width="17" customWidth="1"/>
    <col min="2056" max="2056" width="16.42578125" customWidth="1"/>
    <col min="2057" max="2058" width="17.28515625" bestFit="1" customWidth="1"/>
    <col min="2059" max="2059" width="2.7109375" customWidth="1"/>
    <col min="2060" max="2060" width="0" hidden="1" customWidth="1"/>
    <col min="2305" max="2305" width="0" hidden="1" customWidth="1"/>
    <col min="2306" max="2306" width="5.140625" customWidth="1"/>
    <col min="2307" max="2307" width="25.5703125" customWidth="1"/>
    <col min="2308" max="2308" width="41.42578125" customWidth="1"/>
    <col min="2309" max="2309" width="17" customWidth="1"/>
    <col min="2310" max="2310" width="19.28515625" customWidth="1"/>
    <col min="2311" max="2311" width="17" customWidth="1"/>
    <col min="2312" max="2312" width="16.42578125" customWidth="1"/>
    <col min="2313" max="2314" width="17.28515625" bestFit="1" customWidth="1"/>
    <col min="2315" max="2315" width="2.7109375" customWidth="1"/>
    <col min="2316" max="2316" width="0" hidden="1" customWidth="1"/>
    <col min="2561" max="2561" width="0" hidden="1" customWidth="1"/>
    <col min="2562" max="2562" width="5.140625" customWidth="1"/>
    <col min="2563" max="2563" width="25.5703125" customWidth="1"/>
    <col min="2564" max="2564" width="41.42578125" customWidth="1"/>
    <col min="2565" max="2565" width="17" customWidth="1"/>
    <col min="2566" max="2566" width="19.28515625" customWidth="1"/>
    <col min="2567" max="2567" width="17" customWidth="1"/>
    <col min="2568" max="2568" width="16.42578125" customWidth="1"/>
    <col min="2569" max="2570" width="17.28515625" bestFit="1" customWidth="1"/>
    <col min="2571" max="2571" width="2.7109375" customWidth="1"/>
    <col min="2572" max="2572" width="0" hidden="1" customWidth="1"/>
    <col min="2817" max="2817" width="0" hidden="1" customWidth="1"/>
    <col min="2818" max="2818" width="5.140625" customWidth="1"/>
    <col min="2819" max="2819" width="25.5703125" customWidth="1"/>
    <col min="2820" max="2820" width="41.42578125" customWidth="1"/>
    <col min="2821" max="2821" width="17" customWidth="1"/>
    <col min="2822" max="2822" width="19.28515625" customWidth="1"/>
    <col min="2823" max="2823" width="17" customWidth="1"/>
    <col min="2824" max="2824" width="16.42578125" customWidth="1"/>
    <col min="2825" max="2826" width="17.28515625" bestFit="1" customWidth="1"/>
    <col min="2827" max="2827" width="2.7109375" customWidth="1"/>
    <col min="2828" max="2828" width="0" hidden="1" customWidth="1"/>
    <col min="3073" max="3073" width="0" hidden="1" customWidth="1"/>
    <col min="3074" max="3074" width="5.140625" customWidth="1"/>
    <col min="3075" max="3075" width="25.5703125" customWidth="1"/>
    <col min="3076" max="3076" width="41.42578125" customWidth="1"/>
    <col min="3077" max="3077" width="17" customWidth="1"/>
    <col min="3078" max="3078" width="19.28515625" customWidth="1"/>
    <col min="3079" max="3079" width="17" customWidth="1"/>
    <col min="3080" max="3080" width="16.42578125" customWidth="1"/>
    <col min="3081" max="3082" width="17.28515625" bestFit="1" customWidth="1"/>
    <col min="3083" max="3083" width="2.7109375" customWidth="1"/>
    <col min="3084" max="3084" width="0" hidden="1" customWidth="1"/>
    <col min="3329" max="3329" width="0" hidden="1" customWidth="1"/>
    <col min="3330" max="3330" width="5.140625" customWidth="1"/>
    <col min="3331" max="3331" width="25.5703125" customWidth="1"/>
    <col min="3332" max="3332" width="41.42578125" customWidth="1"/>
    <col min="3333" max="3333" width="17" customWidth="1"/>
    <col min="3334" max="3334" width="19.28515625" customWidth="1"/>
    <col min="3335" max="3335" width="17" customWidth="1"/>
    <col min="3336" max="3336" width="16.42578125" customWidth="1"/>
    <col min="3337" max="3338" width="17.28515625" bestFit="1" customWidth="1"/>
    <col min="3339" max="3339" width="2.7109375" customWidth="1"/>
    <col min="3340" max="3340" width="0" hidden="1" customWidth="1"/>
    <col min="3585" max="3585" width="0" hidden="1" customWidth="1"/>
    <col min="3586" max="3586" width="5.140625" customWidth="1"/>
    <col min="3587" max="3587" width="25.5703125" customWidth="1"/>
    <col min="3588" max="3588" width="41.42578125" customWidth="1"/>
    <col min="3589" max="3589" width="17" customWidth="1"/>
    <col min="3590" max="3590" width="19.28515625" customWidth="1"/>
    <col min="3591" max="3591" width="17" customWidth="1"/>
    <col min="3592" max="3592" width="16.42578125" customWidth="1"/>
    <col min="3593" max="3594" width="17.28515625" bestFit="1" customWidth="1"/>
    <col min="3595" max="3595" width="2.7109375" customWidth="1"/>
    <col min="3596" max="3596" width="0" hidden="1" customWidth="1"/>
    <col min="3841" max="3841" width="0" hidden="1" customWidth="1"/>
    <col min="3842" max="3842" width="5.140625" customWidth="1"/>
    <col min="3843" max="3843" width="25.5703125" customWidth="1"/>
    <col min="3844" max="3844" width="41.42578125" customWidth="1"/>
    <col min="3845" max="3845" width="17" customWidth="1"/>
    <col min="3846" max="3846" width="19.28515625" customWidth="1"/>
    <col min="3847" max="3847" width="17" customWidth="1"/>
    <col min="3848" max="3848" width="16.42578125" customWidth="1"/>
    <col min="3849" max="3850" width="17.28515625" bestFit="1" customWidth="1"/>
    <col min="3851" max="3851" width="2.7109375" customWidth="1"/>
    <col min="3852" max="3852" width="0" hidden="1" customWidth="1"/>
    <col min="4097" max="4097" width="0" hidden="1" customWidth="1"/>
    <col min="4098" max="4098" width="5.140625" customWidth="1"/>
    <col min="4099" max="4099" width="25.5703125" customWidth="1"/>
    <col min="4100" max="4100" width="41.42578125" customWidth="1"/>
    <col min="4101" max="4101" width="17" customWidth="1"/>
    <col min="4102" max="4102" width="19.28515625" customWidth="1"/>
    <col min="4103" max="4103" width="17" customWidth="1"/>
    <col min="4104" max="4104" width="16.42578125" customWidth="1"/>
    <col min="4105" max="4106" width="17.28515625" bestFit="1" customWidth="1"/>
    <col min="4107" max="4107" width="2.7109375" customWidth="1"/>
    <col min="4108" max="4108" width="0" hidden="1" customWidth="1"/>
    <col min="4353" max="4353" width="0" hidden="1" customWidth="1"/>
    <col min="4354" max="4354" width="5.140625" customWidth="1"/>
    <col min="4355" max="4355" width="25.5703125" customWidth="1"/>
    <col min="4356" max="4356" width="41.42578125" customWidth="1"/>
    <col min="4357" max="4357" width="17" customWidth="1"/>
    <col min="4358" max="4358" width="19.28515625" customWidth="1"/>
    <col min="4359" max="4359" width="17" customWidth="1"/>
    <col min="4360" max="4360" width="16.42578125" customWidth="1"/>
    <col min="4361" max="4362" width="17.28515625" bestFit="1" customWidth="1"/>
    <col min="4363" max="4363" width="2.7109375" customWidth="1"/>
    <col min="4364" max="4364" width="0" hidden="1" customWidth="1"/>
    <col min="4609" max="4609" width="0" hidden="1" customWidth="1"/>
    <col min="4610" max="4610" width="5.140625" customWidth="1"/>
    <col min="4611" max="4611" width="25.5703125" customWidth="1"/>
    <col min="4612" max="4612" width="41.42578125" customWidth="1"/>
    <col min="4613" max="4613" width="17" customWidth="1"/>
    <col min="4614" max="4614" width="19.28515625" customWidth="1"/>
    <col min="4615" max="4615" width="17" customWidth="1"/>
    <col min="4616" max="4616" width="16.42578125" customWidth="1"/>
    <col min="4617" max="4618" width="17.28515625" bestFit="1" customWidth="1"/>
    <col min="4619" max="4619" width="2.7109375" customWidth="1"/>
    <col min="4620" max="4620" width="0" hidden="1" customWidth="1"/>
    <col min="4865" max="4865" width="0" hidden="1" customWidth="1"/>
    <col min="4866" max="4866" width="5.140625" customWidth="1"/>
    <col min="4867" max="4867" width="25.5703125" customWidth="1"/>
    <col min="4868" max="4868" width="41.42578125" customWidth="1"/>
    <col min="4869" max="4869" width="17" customWidth="1"/>
    <col min="4870" max="4870" width="19.28515625" customWidth="1"/>
    <col min="4871" max="4871" width="17" customWidth="1"/>
    <col min="4872" max="4872" width="16.42578125" customWidth="1"/>
    <col min="4873" max="4874" width="17.28515625" bestFit="1" customWidth="1"/>
    <col min="4875" max="4875" width="2.7109375" customWidth="1"/>
    <col min="4876" max="4876" width="0" hidden="1" customWidth="1"/>
    <col min="5121" max="5121" width="0" hidden="1" customWidth="1"/>
    <col min="5122" max="5122" width="5.140625" customWidth="1"/>
    <col min="5123" max="5123" width="25.5703125" customWidth="1"/>
    <col min="5124" max="5124" width="41.42578125" customWidth="1"/>
    <col min="5125" max="5125" width="17" customWidth="1"/>
    <col min="5126" max="5126" width="19.28515625" customWidth="1"/>
    <col min="5127" max="5127" width="17" customWidth="1"/>
    <col min="5128" max="5128" width="16.42578125" customWidth="1"/>
    <col min="5129" max="5130" width="17.28515625" bestFit="1" customWidth="1"/>
    <col min="5131" max="5131" width="2.7109375" customWidth="1"/>
    <col min="5132" max="5132" width="0" hidden="1" customWidth="1"/>
    <col min="5377" max="5377" width="0" hidden="1" customWidth="1"/>
    <col min="5378" max="5378" width="5.140625" customWidth="1"/>
    <col min="5379" max="5379" width="25.5703125" customWidth="1"/>
    <col min="5380" max="5380" width="41.42578125" customWidth="1"/>
    <col min="5381" max="5381" width="17" customWidth="1"/>
    <col min="5382" max="5382" width="19.28515625" customWidth="1"/>
    <col min="5383" max="5383" width="17" customWidth="1"/>
    <col min="5384" max="5384" width="16.42578125" customWidth="1"/>
    <col min="5385" max="5386" width="17.28515625" bestFit="1" customWidth="1"/>
    <col min="5387" max="5387" width="2.7109375" customWidth="1"/>
    <col min="5388" max="5388" width="0" hidden="1" customWidth="1"/>
    <col min="5633" max="5633" width="0" hidden="1" customWidth="1"/>
    <col min="5634" max="5634" width="5.140625" customWidth="1"/>
    <col min="5635" max="5635" width="25.5703125" customWidth="1"/>
    <col min="5636" max="5636" width="41.42578125" customWidth="1"/>
    <col min="5637" max="5637" width="17" customWidth="1"/>
    <col min="5638" max="5638" width="19.28515625" customWidth="1"/>
    <col min="5639" max="5639" width="17" customWidth="1"/>
    <col min="5640" max="5640" width="16.42578125" customWidth="1"/>
    <col min="5641" max="5642" width="17.28515625" bestFit="1" customWidth="1"/>
    <col min="5643" max="5643" width="2.7109375" customWidth="1"/>
    <col min="5644" max="5644" width="0" hidden="1" customWidth="1"/>
    <col min="5889" max="5889" width="0" hidden="1" customWidth="1"/>
    <col min="5890" max="5890" width="5.140625" customWidth="1"/>
    <col min="5891" max="5891" width="25.5703125" customWidth="1"/>
    <col min="5892" max="5892" width="41.42578125" customWidth="1"/>
    <col min="5893" max="5893" width="17" customWidth="1"/>
    <col min="5894" max="5894" width="19.28515625" customWidth="1"/>
    <col min="5895" max="5895" width="17" customWidth="1"/>
    <col min="5896" max="5896" width="16.42578125" customWidth="1"/>
    <col min="5897" max="5898" width="17.28515625" bestFit="1" customWidth="1"/>
    <col min="5899" max="5899" width="2.7109375" customWidth="1"/>
    <col min="5900" max="5900" width="0" hidden="1" customWidth="1"/>
    <col min="6145" max="6145" width="0" hidden="1" customWidth="1"/>
    <col min="6146" max="6146" width="5.140625" customWidth="1"/>
    <col min="6147" max="6147" width="25.5703125" customWidth="1"/>
    <col min="6148" max="6148" width="41.42578125" customWidth="1"/>
    <col min="6149" max="6149" width="17" customWidth="1"/>
    <col min="6150" max="6150" width="19.28515625" customWidth="1"/>
    <col min="6151" max="6151" width="17" customWidth="1"/>
    <col min="6152" max="6152" width="16.42578125" customWidth="1"/>
    <col min="6153" max="6154" width="17.28515625" bestFit="1" customWidth="1"/>
    <col min="6155" max="6155" width="2.7109375" customWidth="1"/>
    <col min="6156" max="6156" width="0" hidden="1" customWidth="1"/>
    <col min="6401" max="6401" width="0" hidden="1" customWidth="1"/>
    <col min="6402" max="6402" width="5.140625" customWidth="1"/>
    <col min="6403" max="6403" width="25.5703125" customWidth="1"/>
    <col min="6404" max="6404" width="41.42578125" customWidth="1"/>
    <col min="6405" max="6405" width="17" customWidth="1"/>
    <col min="6406" max="6406" width="19.28515625" customWidth="1"/>
    <col min="6407" max="6407" width="17" customWidth="1"/>
    <col min="6408" max="6408" width="16.42578125" customWidth="1"/>
    <col min="6409" max="6410" width="17.28515625" bestFit="1" customWidth="1"/>
    <col min="6411" max="6411" width="2.7109375" customWidth="1"/>
    <col min="6412" max="6412" width="0" hidden="1" customWidth="1"/>
    <col min="6657" max="6657" width="0" hidden="1" customWidth="1"/>
    <col min="6658" max="6658" width="5.140625" customWidth="1"/>
    <col min="6659" max="6659" width="25.5703125" customWidth="1"/>
    <col min="6660" max="6660" width="41.42578125" customWidth="1"/>
    <col min="6661" max="6661" width="17" customWidth="1"/>
    <col min="6662" max="6662" width="19.28515625" customWidth="1"/>
    <col min="6663" max="6663" width="17" customWidth="1"/>
    <col min="6664" max="6664" width="16.42578125" customWidth="1"/>
    <col min="6665" max="6666" width="17.28515625" bestFit="1" customWidth="1"/>
    <col min="6667" max="6667" width="2.7109375" customWidth="1"/>
    <col min="6668" max="6668" width="0" hidden="1" customWidth="1"/>
    <col min="6913" max="6913" width="0" hidden="1" customWidth="1"/>
    <col min="6914" max="6914" width="5.140625" customWidth="1"/>
    <col min="6915" max="6915" width="25.5703125" customWidth="1"/>
    <col min="6916" max="6916" width="41.42578125" customWidth="1"/>
    <col min="6917" max="6917" width="17" customWidth="1"/>
    <col min="6918" max="6918" width="19.28515625" customWidth="1"/>
    <col min="6919" max="6919" width="17" customWidth="1"/>
    <col min="6920" max="6920" width="16.42578125" customWidth="1"/>
    <col min="6921" max="6922" width="17.28515625" bestFit="1" customWidth="1"/>
    <col min="6923" max="6923" width="2.7109375" customWidth="1"/>
    <col min="6924" max="6924" width="0" hidden="1" customWidth="1"/>
    <col min="7169" max="7169" width="0" hidden="1" customWidth="1"/>
    <col min="7170" max="7170" width="5.140625" customWidth="1"/>
    <col min="7171" max="7171" width="25.5703125" customWidth="1"/>
    <col min="7172" max="7172" width="41.42578125" customWidth="1"/>
    <col min="7173" max="7173" width="17" customWidth="1"/>
    <col min="7174" max="7174" width="19.28515625" customWidth="1"/>
    <col min="7175" max="7175" width="17" customWidth="1"/>
    <col min="7176" max="7176" width="16.42578125" customWidth="1"/>
    <col min="7177" max="7178" width="17.28515625" bestFit="1" customWidth="1"/>
    <col min="7179" max="7179" width="2.7109375" customWidth="1"/>
    <col min="7180" max="7180" width="0" hidden="1" customWidth="1"/>
    <col min="7425" max="7425" width="0" hidden="1" customWidth="1"/>
    <col min="7426" max="7426" width="5.140625" customWidth="1"/>
    <col min="7427" max="7427" width="25.5703125" customWidth="1"/>
    <col min="7428" max="7428" width="41.42578125" customWidth="1"/>
    <col min="7429" max="7429" width="17" customWidth="1"/>
    <col min="7430" max="7430" width="19.28515625" customWidth="1"/>
    <col min="7431" max="7431" width="17" customWidth="1"/>
    <col min="7432" max="7432" width="16.42578125" customWidth="1"/>
    <col min="7433" max="7434" width="17.28515625" bestFit="1" customWidth="1"/>
    <col min="7435" max="7435" width="2.7109375" customWidth="1"/>
    <col min="7436" max="7436" width="0" hidden="1" customWidth="1"/>
    <col min="7681" max="7681" width="0" hidden="1" customWidth="1"/>
    <col min="7682" max="7682" width="5.140625" customWidth="1"/>
    <col min="7683" max="7683" width="25.5703125" customWidth="1"/>
    <col min="7684" max="7684" width="41.42578125" customWidth="1"/>
    <col min="7685" max="7685" width="17" customWidth="1"/>
    <col min="7686" max="7686" width="19.28515625" customWidth="1"/>
    <col min="7687" max="7687" width="17" customWidth="1"/>
    <col min="7688" max="7688" width="16.42578125" customWidth="1"/>
    <col min="7689" max="7690" width="17.28515625" bestFit="1" customWidth="1"/>
    <col min="7691" max="7691" width="2.7109375" customWidth="1"/>
    <col min="7692" max="7692" width="0" hidden="1" customWidth="1"/>
    <col min="7937" max="7937" width="0" hidden="1" customWidth="1"/>
    <col min="7938" max="7938" width="5.140625" customWidth="1"/>
    <col min="7939" max="7939" width="25.5703125" customWidth="1"/>
    <col min="7940" max="7940" width="41.42578125" customWidth="1"/>
    <col min="7941" max="7941" width="17" customWidth="1"/>
    <col min="7942" max="7942" width="19.28515625" customWidth="1"/>
    <col min="7943" max="7943" width="17" customWidth="1"/>
    <col min="7944" max="7944" width="16.42578125" customWidth="1"/>
    <col min="7945" max="7946" width="17.28515625" bestFit="1" customWidth="1"/>
    <col min="7947" max="7947" width="2.7109375" customWidth="1"/>
    <col min="7948" max="7948" width="0" hidden="1" customWidth="1"/>
    <col min="8193" max="8193" width="0" hidden="1" customWidth="1"/>
    <col min="8194" max="8194" width="5.140625" customWidth="1"/>
    <col min="8195" max="8195" width="25.5703125" customWidth="1"/>
    <col min="8196" max="8196" width="41.42578125" customWidth="1"/>
    <col min="8197" max="8197" width="17" customWidth="1"/>
    <col min="8198" max="8198" width="19.28515625" customWidth="1"/>
    <col min="8199" max="8199" width="17" customWidth="1"/>
    <col min="8200" max="8200" width="16.42578125" customWidth="1"/>
    <col min="8201" max="8202" width="17.28515625" bestFit="1" customWidth="1"/>
    <col min="8203" max="8203" width="2.7109375" customWidth="1"/>
    <col min="8204" max="8204" width="0" hidden="1" customWidth="1"/>
    <col min="8449" max="8449" width="0" hidden="1" customWidth="1"/>
    <col min="8450" max="8450" width="5.140625" customWidth="1"/>
    <col min="8451" max="8451" width="25.5703125" customWidth="1"/>
    <col min="8452" max="8452" width="41.42578125" customWidth="1"/>
    <col min="8453" max="8453" width="17" customWidth="1"/>
    <col min="8454" max="8454" width="19.28515625" customWidth="1"/>
    <col min="8455" max="8455" width="17" customWidth="1"/>
    <col min="8456" max="8456" width="16.42578125" customWidth="1"/>
    <col min="8457" max="8458" width="17.28515625" bestFit="1" customWidth="1"/>
    <col min="8459" max="8459" width="2.7109375" customWidth="1"/>
    <col min="8460" max="8460" width="0" hidden="1" customWidth="1"/>
    <col min="8705" max="8705" width="0" hidden="1" customWidth="1"/>
    <col min="8706" max="8706" width="5.140625" customWidth="1"/>
    <col min="8707" max="8707" width="25.5703125" customWidth="1"/>
    <col min="8708" max="8708" width="41.42578125" customWidth="1"/>
    <col min="8709" max="8709" width="17" customWidth="1"/>
    <col min="8710" max="8710" width="19.28515625" customWidth="1"/>
    <col min="8711" max="8711" width="17" customWidth="1"/>
    <col min="8712" max="8712" width="16.42578125" customWidth="1"/>
    <col min="8713" max="8714" width="17.28515625" bestFit="1" customWidth="1"/>
    <col min="8715" max="8715" width="2.7109375" customWidth="1"/>
    <col min="8716" max="8716" width="0" hidden="1" customWidth="1"/>
    <col min="8961" max="8961" width="0" hidden="1" customWidth="1"/>
    <col min="8962" max="8962" width="5.140625" customWidth="1"/>
    <col min="8963" max="8963" width="25.5703125" customWidth="1"/>
    <col min="8964" max="8964" width="41.42578125" customWidth="1"/>
    <col min="8965" max="8965" width="17" customWidth="1"/>
    <col min="8966" max="8966" width="19.28515625" customWidth="1"/>
    <col min="8967" max="8967" width="17" customWidth="1"/>
    <col min="8968" max="8968" width="16.42578125" customWidth="1"/>
    <col min="8969" max="8970" width="17.28515625" bestFit="1" customWidth="1"/>
    <col min="8971" max="8971" width="2.7109375" customWidth="1"/>
    <col min="8972" max="8972" width="0" hidden="1" customWidth="1"/>
    <col min="9217" max="9217" width="0" hidden="1" customWidth="1"/>
    <col min="9218" max="9218" width="5.140625" customWidth="1"/>
    <col min="9219" max="9219" width="25.5703125" customWidth="1"/>
    <col min="9220" max="9220" width="41.42578125" customWidth="1"/>
    <col min="9221" max="9221" width="17" customWidth="1"/>
    <col min="9222" max="9222" width="19.28515625" customWidth="1"/>
    <col min="9223" max="9223" width="17" customWidth="1"/>
    <col min="9224" max="9224" width="16.42578125" customWidth="1"/>
    <col min="9225" max="9226" width="17.28515625" bestFit="1" customWidth="1"/>
    <col min="9227" max="9227" width="2.7109375" customWidth="1"/>
    <col min="9228" max="9228" width="0" hidden="1" customWidth="1"/>
    <col min="9473" max="9473" width="0" hidden="1" customWidth="1"/>
    <col min="9474" max="9474" width="5.140625" customWidth="1"/>
    <col min="9475" max="9475" width="25.5703125" customWidth="1"/>
    <col min="9476" max="9476" width="41.42578125" customWidth="1"/>
    <col min="9477" max="9477" width="17" customWidth="1"/>
    <col min="9478" max="9478" width="19.28515625" customWidth="1"/>
    <col min="9479" max="9479" width="17" customWidth="1"/>
    <col min="9480" max="9480" width="16.42578125" customWidth="1"/>
    <col min="9481" max="9482" width="17.28515625" bestFit="1" customWidth="1"/>
    <col min="9483" max="9483" width="2.7109375" customWidth="1"/>
    <col min="9484" max="9484" width="0" hidden="1" customWidth="1"/>
    <col min="9729" max="9729" width="0" hidden="1" customWidth="1"/>
    <col min="9730" max="9730" width="5.140625" customWidth="1"/>
    <col min="9731" max="9731" width="25.5703125" customWidth="1"/>
    <col min="9732" max="9732" width="41.42578125" customWidth="1"/>
    <col min="9733" max="9733" width="17" customWidth="1"/>
    <col min="9734" max="9734" width="19.28515625" customWidth="1"/>
    <col min="9735" max="9735" width="17" customWidth="1"/>
    <col min="9736" max="9736" width="16.42578125" customWidth="1"/>
    <col min="9737" max="9738" width="17.28515625" bestFit="1" customWidth="1"/>
    <col min="9739" max="9739" width="2.7109375" customWidth="1"/>
    <col min="9740" max="9740" width="0" hidden="1" customWidth="1"/>
    <col min="9985" max="9985" width="0" hidden="1" customWidth="1"/>
    <col min="9986" max="9986" width="5.140625" customWidth="1"/>
    <col min="9987" max="9987" width="25.5703125" customWidth="1"/>
    <col min="9988" max="9988" width="41.42578125" customWidth="1"/>
    <col min="9989" max="9989" width="17" customWidth="1"/>
    <col min="9990" max="9990" width="19.28515625" customWidth="1"/>
    <col min="9991" max="9991" width="17" customWidth="1"/>
    <col min="9992" max="9992" width="16.42578125" customWidth="1"/>
    <col min="9993" max="9994" width="17.28515625" bestFit="1" customWidth="1"/>
    <col min="9995" max="9995" width="2.7109375" customWidth="1"/>
    <col min="9996" max="9996" width="0" hidden="1" customWidth="1"/>
    <col min="10241" max="10241" width="0" hidden="1" customWidth="1"/>
    <col min="10242" max="10242" width="5.140625" customWidth="1"/>
    <col min="10243" max="10243" width="25.5703125" customWidth="1"/>
    <col min="10244" max="10244" width="41.42578125" customWidth="1"/>
    <col min="10245" max="10245" width="17" customWidth="1"/>
    <col min="10246" max="10246" width="19.28515625" customWidth="1"/>
    <col min="10247" max="10247" width="17" customWidth="1"/>
    <col min="10248" max="10248" width="16.42578125" customWidth="1"/>
    <col min="10249" max="10250" width="17.28515625" bestFit="1" customWidth="1"/>
    <col min="10251" max="10251" width="2.7109375" customWidth="1"/>
    <col min="10252" max="10252" width="0" hidden="1" customWidth="1"/>
    <col min="10497" max="10497" width="0" hidden="1" customWidth="1"/>
    <col min="10498" max="10498" width="5.140625" customWidth="1"/>
    <col min="10499" max="10499" width="25.5703125" customWidth="1"/>
    <col min="10500" max="10500" width="41.42578125" customWidth="1"/>
    <col min="10501" max="10501" width="17" customWidth="1"/>
    <col min="10502" max="10502" width="19.28515625" customWidth="1"/>
    <col min="10503" max="10503" width="17" customWidth="1"/>
    <col min="10504" max="10504" width="16.42578125" customWidth="1"/>
    <col min="10505" max="10506" width="17.28515625" bestFit="1" customWidth="1"/>
    <col min="10507" max="10507" width="2.7109375" customWidth="1"/>
    <col min="10508" max="10508" width="0" hidden="1" customWidth="1"/>
    <col min="10753" max="10753" width="0" hidden="1" customWidth="1"/>
    <col min="10754" max="10754" width="5.140625" customWidth="1"/>
    <col min="10755" max="10755" width="25.5703125" customWidth="1"/>
    <col min="10756" max="10756" width="41.42578125" customWidth="1"/>
    <col min="10757" max="10757" width="17" customWidth="1"/>
    <col min="10758" max="10758" width="19.28515625" customWidth="1"/>
    <col min="10759" max="10759" width="17" customWidth="1"/>
    <col min="10760" max="10760" width="16.42578125" customWidth="1"/>
    <col min="10761" max="10762" width="17.28515625" bestFit="1" customWidth="1"/>
    <col min="10763" max="10763" width="2.7109375" customWidth="1"/>
    <col min="10764" max="10764" width="0" hidden="1" customWidth="1"/>
    <col min="11009" max="11009" width="0" hidden="1" customWidth="1"/>
    <col min="11010" max="11010" width="5.140625" customWidth="1"/>
    <col min="11011" max="11011" width="25.5703125" customWidth="1"/>
    <col min="11012" max="11012" width="41.42578125" customWidth="1"/>
    <col min="11013" max="11013" width="17" customWidth="1"/>
    <col min="11014" max="11014" width="19.28515625" customWidth="1"/>
    <col min="11015" max="11015" width="17" customWidth="1"/>
    <col min="11016" max="11016" width="16.42578125" customWidth="1"/>
    <col min="11017" max="11018" width="17.28515625" bestFit="1" customWidth="1"/>
    <col min="11019" max="11019" width="2.7109375" customWidth="1"/>
    <col min="11020" max="11020" width="0" hidden="1" customWidth="1"/>
    <col min="11265" max="11265" width="0" hidden="1" customWidth="1"/>
    <col min="11266" max="11266" width="5.140625" customWidth="1"/>
    <col min="11267" max="11267" width="25.5703125" customWidth="1"/>
    <col min="11268" max="11268" width="41.42578125" customWidth="1"/>
    <col min="11269" max="11269" width="17" customWidth="1"/>
    <col min="11270" max="11270" width="19.28515625" customWidth="1"/>
    <col min="11271" max="11271" width="17" customWidth="1"/>
    <col min="11272" max="11272" width="16.42578125" customWidth="1"/>
    <col min="11273" max="11274" width="17.28515625" bestFit="1" customWidth="1"/>
    <col min="11275" max="11275" width="2.7109375" customWidth="1"/>
    <col min="11276" max="11276" width="0" hidden="1" customWidth="1"/>
    <col min="11521" max="11521" width="0" hidden="1" customWidth="1"/>
    <col min="11522" max="11522" width="5.140625" customWidth="1"/>
    <col min="11523" max="11523" width="25.5703125" customWidth="1"/>
    <col min="11524" max="11524" width="41.42578125" customWidth="1"/>
    <col min="11525" max="11525" width="17" customWidth="1"/>
    <col min="11526" max="11526" width="19.28515625" customWidth="1"/>
    <col min="11527" max="11527" width="17" customWidth="1"/>
    <col min="11528" max="11528" width="16.42578125" customWidth="1"/>
    <col min="11529" max="11530" width="17.28515625" bestFit="1" customWidth="1"/>
    <col min="11531" max="11531" width="2.7109375" customWidth="1"/>
    <col min="11532" max="11532" width="0" hidden="1" customWidth="1"/>
    <col min="11777" max="11777" width="0" hidden="1" customWidth="1"/>
    <col min="11778" max="11778" width="5.140625" customWidth="1"/>
    <col min="11779" max="11779" width="25.5703125" customWidth="1"/>
    <col min="11780" max="11780" width="41.42578125" customWidth="1"/>
    <col min="11781" max="11781" width="17" customWidth="1"/>
    <col min="11782" max="11782" width="19.28515625" customWidth="1"/>
    <col min="11783" max="11783" width="17" customWidth="1"/>
    <col min="11784" max="11784" width="16.42578125" customWidth="1"/>
    <col min="11785" max="11786" width="17.28515625" bestFit="1" customWidth="1"/>
    <col min="11787" max="11787" width="2.7109375" customWidth="1"/>
    <col min="11788" max="11788" width="0" hidden="1" customWidth="1"/>
    <col min="12033" max="12033" width="0" hidden="1" customWidth="1"/>
    <col min="12034" max="12034" width="5.140625" customWidth="1"/>
    <col min="12035" max="12035" width="25.5703125" customWidth="1"/>
    <col min="12036" max="12036" width="41.42578125" customWidth="1"/>
    <col min="12037" max="12037" width="17" customWidth="1"/>
    <col min="12038" max="12038" width="19.28515625" customWidth="1"/>
    <col min="12039" max="12039" width="17" customWidth="1"/>
    <col min="12040" max="12040" width="16.42578125" customWidth="1"/>
    <col min="12041" max="12042" width="17.28515625" bestFit="1" customWidth="1"/>
    <col min="12043" max="12043" width="2.7109375" customWidth="1"/>
    <col min="12044" max="12044" width="0" hidden="1" customWidth="1"/>
    <col min="12289" max="12289" width="0" hidden="1" customWidth="1"/>
    <col min="12290" max="12290" width="5.140625" customWidth="1"/>
    <col min="12291" max="12291" width="25.5703125" customWidth="1"/>
    <col min="12292" max="12292" width="41.42578125" customWidth="1"/>
    <col min="12293" max="12293" width="17" customWidth="1"/>
    <col min="12294" max="12294" width="19.28515625" customWidth="1"/>
    <col min="12295" max="12295" width="17" customWidth="1"/>
    <col min="12296" max="12296" width="16.42578125" customWidth="1"/>
    <col min="12297" max="12298" width="17.28515625" bestFit="1" customWidth="1"/>
    <col min="12299" max="12299" width="2.7109375" customWidth="1"/>
    <col min="12300" max="12300" width="0" hidden="1" customWidth="1"/>
    <col min="12545" max="12545" width="0" hidden="1" customWidth="1"/>
    <col min="12546" max="12546" width="5.140625" customWidth="1"/>
    <col min="12547" max="12547" width="25.5703125" customWidth="1"/>
    <col min="12548" max="12548" width="41.42578125" customWidth="1"/>
    <col min="12549" max="12549" width="17" customWidth="1"/>
    <col min="12550" max="12550" width="19.28515625" customWidth="1"/>
    <col min="12551" max="12551" width="17" customWidth="1"/>
    <col min="12552" max="12552" width="16.42578125" customWidth="1"/>
    <col min="12553" max="12554" width="17.28515625" bestFit="1" customWidth="1"/>
    <col min="12555" max="12555" width="2.7109375" customWidth="1"/>
    <col min="12556" max="12556" width="0" hidden="1" customWidth="1"/>
    <col min="12801" max="12801" width="0" hidden="1" customWidth="1"/>
    <col min="12802" max="12802" width="5.140625" customWidth="1"/>
    <col min="12803" max="12803" width="25.5703125" customWidth="1"/>
    <col min="12804" max="12804" width="41.42578125" customWidth="1"/>
    <col min="12805" max="12805" width="17" customWidth="1"/>
    <col min="12806" max="12806" width="19.28515625" customWidth="1"/>
    <col min="12807" max="12807" width="17" customWidth="1"/>
    <col min="12808" max="12808" width="16.42578125" customWidth="1"/>
    <col min="12809" max="12810" width="17.28515625" bestFit="1" customWidth="1"/>
    <col min="12811" max="12811" width="2.7109375" customWidth="1"/>
    <col min="12812" max="12812" width="0" hidden="1" customWidth="1"/>
    <col min="13057" max="13057" width="0" hidden="1" customWidth="1"/>
    <col min="13058" max="13058" width="5.140625" customWidth="1"/>
    <col min="13059" max="13059" width="25.5703125" customWidth="1"/>
    <col min="13060" max="13060" width="41.42578125" customWidth="1"/>
    <col min="13061" max="13061" width="17" customWidth="1"/>
    <col min="13062" max="13062" width="19.28515625" customWidth="1"/>
    <col min="13063" max="13063" width="17" customWidth="1"/>
    <col min="13064" max="13064" width="16.42578125" customWidth="1"/>
    <col min="13065" max="13066" width="17.28515625" bestFit="1" customWidth="1"/>
    <col min="13067" max="13067" width="2.7109375" customWidth="1"/>
    <col min="13068" max="13068" width="0" hidden="1" customWidth="1"/>
    <col min="13313" max="13313" width="0" hidden="1" customWidth="1"/>
    <col min="13314" max="13314" width="5.140625" customWidth="1"/>
    <col min="13315" max="13315" width="25.5703125" customWidth="1"/>
    <col min="13316" max="13316" width="41.42578125" customWidth="1"/>
    <col min="13317" max="13317" width="17" customWidth="1"/>
    <col min="13318" max="13318" width="19.28515625" customWidth="1"/>
    <col min="13319" max="13319" width="17" customWidth="1"/>
    <col min="13320" max="13320" width="16.42578125" customWidth="1"/>
    <col min="13321" max="13322" width="17.28515625" bestFit="1" customWidth="1"/>
    <col min="13323" max="13323" width="2.7109375" customWidth="1"/>
    <col min="13324" max="13324" width="0" hidden="1" customWidth="1"/>
    <col min="13569" max="13569" width="0" hidden="1" customWidth="1"/>
    <col min="13570" max="13570" width="5.140625" customWidth="1"/>
    <col min="13571" max="13571" width="25.5703125" customWidth="1"/>
    <col min="13572" max="13572" width="41.42578125" customWidth="1"/>
    <col min="13573" max="13573" width="17" customWidth="1"/>
    <col min="13574" max="13574" width="19.28515625" customWidth="1"/>
    <col min="13575" max="13575" width="17" customWidth="1"/>
    <col min="13576" max="13576" width="16.42578125" customWidth="1"/>
    <col min="13577" max="13578" width="17.28515625" bestFit="1" customWidth="1"/>
    <col min="13579" max="13579" width="2.7109375" customWidth="1"/>
    <col min="13580" max="13580" width="0" hidden="1" customWidth="1"/>
    <col min="13825" max="13825" width="0" hidden="1" customWidth="1"/>
    <col min="13826" max="13826" width="5.140625" customWidth="1"/>
    <col min="13827" max="13827" width="25.5703125" customWidth="1"/>
    <col min="13828" max="13828" width="41.42578125" customWidth="1"/>
    <col min="13829" max="13829" width="17" customWidth="1"/>
    <col min="13830" max="13830" width="19.28515625" customWidth="1"/>
    <col min="13831" max="13831" width="17" customWidth="1"/>
    <col min="13832" max="13832" width="16.42578125" customWidth="1"/>
    <col min="13833" max="13834" width="17.28515625" bestFit="1" customWidth="1"/>
    <col min="13835" max="13835" width="2.7109375" customWidth="1"/>
    <col min="13836" max="13836" width="0" hidden="1" customWidth="1"/>
    <col min="14081" max="14081" width="0" hidden="1" customWidth="1"/>
    <col min="14082" max="14082" width="5.140625" customWidth="1"/>
    <col min="14083" max="14083" width="25.5703125" customWidth="1"/>
    <col min="14084" max="14084" width="41.42578125" customWidth="1"/>
    <col min="14085" max="14085" width="17" customWidth="1"/>
    <col min="14086" max="14086" width="19.28515625" customWidth="1"/>
    <col min="14087" max="14087" width="17" customWidth="1"/>
    <col min="14088" max="14088" width="16.42578125" customWidth="1"/>
    <col min="14089" max="14090" width="17.28515625" bestFit="1" customWidth="1"/>
    <col min="14091" max="14091" width="2.7109375" customWidth="1"/>
    <col min="14092" max="14092" width="0" hidden="1" customWidth="1"/>
    <col min="14337" max="14337" width="0" hidden="1" customWidth="1"/>
    <col min="14338" max="14338" width="5.140625" customWidth="1"/>
    <col min="14339" max="14339" width="25.5703125" customWidth="1"/>
    <col min="14340" max="14340" width="41.42578125" customWidth="1"/>
    <col min="14341" max="14341" width="17" customWidth="1"/>
    <col min="14342" max="14342" width="19.28515625" customWidth="1"/>
    <col min="14343" max="14343" width="17" customWidth="1"/>
    <col min="14344" max="14344" width="16.42578125" customWidth="1"/>
    <col min="14345" max="14346" width="17.28515625" bestFit="1" customWidth="1"/>
    <col min="14347" max="14347" width="2.7109375" customWidth="1"/>
    <col min="14348" max="14348" width="0" hidden="1" customWidth="1"/>
    <col min="14593" max="14593" width="0" hidden="1" customWidth="1"/>
    <col min="14594" max="14594" width="5.140625" customWidth="1"/>
    <col min="14595" max="14595" width="25.5703125" customWidth="1"/>
    <col min="14596" max="14596" width="41.42578125" customWidth="1"/>
    <col min="14597" max="14597" width="17" customWidth="1"/>
    <col min="14598" max="14598" width="19.28515625" customWidth="1"/>
    <col min="14599" max="14599" width="17" customWidth="1"/>
    <col min="14600" max="14600" width="16.42578125" customWidth="1"/>
    <col min="14601" max="14602" width="17.28515625" bestFit="1" customWidth="1"/>
    <col min="14603" max="14603" width="2.7109375" customWidth="1"/>
    <col min="14604" max="14604" width="0" hidden="1" customWidth="1"/>
    <col min="14849" max="14849" width="0" hidden="1" customWidth="1"/>
    <col min="14850" max="14850" width="5.140625" customWidth="1"/>
    <col min="14851" max="14851" width="25.5703125" customWidth="1"/>
    <col min="14852" max="14852" width="41.42578125" customWidth="1"/>
    <col min="14853" max="14853" width="17" customWidth="1"/>
    <col min="14854" max="14854" width="19.28515625" customWidth="1"/>
    <col min="14855" max="14855" width="17" customWidth="1"/>
    <col min="14856" max="14856" width="16.42578125" customWidth="1"/>
    <col min="14857" max="14858" width="17.28515625" bestFit="1" customWidth="1"/>
    <col min="14859" max="14859" width="2.7109375" customWidth="1"/>
    <col min="14860" max="14860" width="0" hidden="1" customWidth="1"/>
    <col min="15105" max="15105" width="0" hidden="1" customWidth="1"/>
    <col min="15106" max="15106" width="5.140625" customWidth="1"/>
    <col min="15107" max="15107" width="25.5703125" customWidth="1"/>
    <col min="15108" max="15108" width="41.42578125" customWidth="1"/>
    <col min="15109" max="15109" width="17" customWidth="1"/>
    <col min="15110" max="15110" width="19.28515625" customWidth="1"/>
    <col min="15111" max="15111" width="17" customWidth="1"/>
    <col min="15112" max="15112" width="16.42578125" customWidth="1"/>
    <col min="15113" max="15114" width="17.28515625" bestFit="1" customWidth="1"/>
    <col min="15115" max="15115" width="2.7109375" customWidth="1"/>
    <col min="15116" max="15116" width="0" hidden="1" customWidth="1"/>
    <col min="15361" max="15361" width="0" hidden="1" customWidth="1"/>
    <col min="15362" max="15362" width="5.140625" customWidth="1"/>
    <col min="15363" max="15363" width="25.5703125" customWidth="1"/>
    <col min="15364" max="15364" width="41.42578125" customWidth="1"/>
    <col min="15365" max="15365" width="17" customWidth="1"/>
    <col min="15366" max="15366" width="19.28515625" customWidth="1"/>
    <col min="15367" max="15367" width="17" customWidth="1"/>
    <col min="15368" max="15368" width="16.42578125" customWidth="1"/>
    <col min="15369" max="15370" width="17.28515625" bestFit="1" customWidth="1"/>
    <col min="15371" max="15371" width="2.7109375" customWidth="1"/>
    <col min="15372" max="15372" width="0" hidden="1" customWidth="1"/>
    <col min="15617" max="15617" width="0" hidden="1" customWidth="1"/>
    <col min="15618" max="15618" width="5.140625" customWidth="1"/>
    <col min="15619" max="15619" width="25.5703125" customWidth="1"/>
    <col min="15620" max="15620" width="41.42578125" customWidth="1"/>
    <col min="15621" max="15621" width="17" customWidth="1"/>
    <col min="15622" max="15622" width="19.28515625" customWidth="1"/>
    <col min="15623" max="15623" width="17" customWidth="1"/>
    <col min="15624" max="15624" width="16.42578125" customWidth="1"/>
    <col min="15625" max="15626" width="17.28515625" bestFit="1" customWidth="1"/>
    <col min="15627" max="15627" width="2.7109375" customWidth="1"/>
    <col min="15628" max="15628" width="0" hidden="1" customWidth="1"/>
    <col min="15873" max="15873" width="0" hidden="1" customWidth="1"/>
    <col min="15874" max="15874" width="5.140625" customWidth="1"/>
    <col min="15875" max="15875" width="25.5703125" customWidth="1"/>
    <col min="15876" max="15876" width="41.42578125" customWidth="1"/>
    <col min="15877" max="15877" width="17" customWidth="1"/>
    <col min="15878" max="15878" width="19.28515625" customWidth="1"/>
    <col min="15879" max="15879" width="17" customWidth="1"/>
    <col min="15880" max="15880" width="16.42578125" customWidth="1"/>
    <col min="15881" max="15882" width="17.28515625" bestFit="1" customWidth="1"/>
    <col min="15883" max="15883" width="2.7109375" customWidth="1"/>
    <col min="15884" max="15884" width="0" hidden="1" customWidth="1"/>
    <col min="16129" max="16129" width="0" hidden="1" customWidth="1"/>
    <col min="16130" max="16130" width="5.140625" customWidth="1"/>
    <col min="16131" max="16131" width="25.5703125" customWidth="1"/>
    <col min="16132" max="16132" width="41.42578125" customWidth="1"/>
    <col min="16133" max="16133" width="17" customWidth="1"/>
    <col min="16134" max="16134" width="19.28515625" customWidth="1"/>
    <col min="16135" max="16135" width="17" customWidth="1"/>
    <col min="16136" max="16136" width="16.42578125" customWidth="1"/>
    <col min="16137" max="16138" width="17.28515625" bestFit="1" customWidth="1"/>
    <col min="16139" max="16139" width="2.7109375" customWidth="1"/>
    <col min="16140" max="16140" width="0" hidden="1" customWidth="1"/>
  </cols>
  <sheetData>
    <row r="4" spans="1:10" ht="15" customHeight="1" thickBot="1" x14ac:dyDescent="0.3"/>
    <row r="5" spans="1:10" ht="6" hidden="1" customHeight="1" thickBot="1" x14ac:dyDescent="0.3"/>
    <row r="6" spans="1:10" ht="8.25" customHeight="1" x14ac:dyDescent="0.25">
      <c r="B6" s="327"/>
      <c r="C6" s="328"/>
      <c r="D6" s="328"/>
      <c r="E6" s="328"/>
      <c r="F6" s="328"/>
      <c r="G6" s="328"/>
      <c r="H6" s="328"/>
      <c r="I6" s="328"/>
      <c r="J6" s="329"/>
    </row>
    <row r="7" spans="1:10" ht="18" customHeight="1" x14ac:dyDescent="0.25">
      <c r="B7" s="262" t="s">
        <v>303</v>
      </c>
      <c r="C7" s="263"/>
      <c r="D7" s="263"/>
      <c r="E7" s="263"/>
      <c r="F7" s="263"/>
      <c r="G7" s="263"/>
      <c r="H7" s="263"/>
      <c r="I7" s="263"/>
      <c r="J7" s="264"/>
    </row>
    <row r="8" spans="1:10" ht="15" customHeight="1" x14ac:dyDescent="0.25">
      <c r="B8" s="265" t="s">
        <v>339</v>
      </c>
      <c r="C8" s="266"/>
      <c r="D8" s="266"/>
      <c r="E8" s="266"/>
      <c r="F8" s="266"/>
      <c r="G8" s="266"/>
      <c r="H8" s="266"/>
      <c r="I8" s="266"/>
      <c r="J8" s="267"/>
    </row>
    <row r="9" spans="1:10" ht="17.25" customHeight="1" x14ac:dyDescent="0.25">
      <c r="B9" s="262" t="s">
        <v>340</v>
      </c>
      <c r="C9" s="263"/>
      <c r="D9" s="263"/>
      <c r="E9" s="263"/>
      <c r="F9" s="263"/>
      <c r="G9" s="263"/>
      <c r="H9" s="263"/>
      <c r="I9" s="263"/>
      <c r="J9" s="264"/>
    </row>
    <row r="10" spans="1:10" ht="17.25" customHeight="1" x14ac:dyDescent="0.25">
      <c r="B10" s="262" t="s">
        <v>306</v>
      </c>
      <c r="C10" s="263"/>
      <c r="D10" s="263"/>
      <c r="E10" s="263"/>
      <c r="F10" s="263"/>
      <c r="G10" s="263"/>
      <c r="H10" s="263"/>
      <c r="I10" s="263"/>
      <c r="J10" s="264"/>
    </row>
    <row r="11" spans="1:10" ht="19.5" customHeight="1" x14ac:dyDescent="0.25">
      <c r="B11" s="330" t="s">
        <v>0</v>
      </c>
      <c r="C11" s="331"/>
      <c r="D11" s="331"/>
      <c r="E11" s="331"/>
      <c r="F11" s="331"/>
      <c r="G11" s="331"/>
      <c r="H11" s="331"/>
      <c r="I11" s="331"/>
      <c r="J11" s="332"/>
    </row>
    <row r="12" spans="1:10" ht="2.25" customHeight="1" thickBot="1" x14ac:dyDescent="0.3">
      <c r="B12" s="333"/>
      <c r="C12" s="334"/>
      <c r="D12" s="334"/>
      <c r="E12" s="334"/>
      <c r="F12" s="334"/>
      <c r="G12" s="334"/>
      <c r="H12" s="334"/>
      <c r="I12" s="334"/>
      <c r="J12" s="335"/>
    </row>
    <row r="13" spans="1:10" ht="18.75" customHeight="1" thickBot="1" x14ac:dyDescent="0.3">
      <c r="B13" s="272" t="s">
        <v>198</v>
      </c>
      <c r="C13" s="336"/>
      <c r="D13" s="336"/>
      <c r="E13" s="274" t="s">
        <v>293</v>
      </c>
      <c r="F13" s="275"/>
      <c r="G13" s="275"/>
      <c r="H13" s="275"/>
      <c r="I13" s="276"/>
      <c r="J13" s="337" t="s">
        <v>311</v>
      </c>
    </row>
    <row r="14" spans="1:10" ht="32.25" thickBot="1" x14ac:dyDescent="0.3">
      <c r="B14" s="338"/>
      <c r="C14" s="339"/>
      <c r="D14" s="339"/>
      <c r="E14" s="280" t="s">
        <v>199</v>
      </c>
      <c r="F14" s="281" t="s">
        <v>226</v>
      </c>
      <c r="G14" s="280" t="s">
        <v>227</v>
      </c>
      <c r="H14" s="280" t="s">
        <v>183</v>
      </c>
      <c r="I14" s="280" t="s">
        <v>200</v>
      </c>
      <c r="J14" s="340"/>
    </row>
    <row r="15" spans="1:10" ht="16.5" hidden="1" thickBot="1" x14ac:dyDescent="0.3">
      <c r="B15" s="338"/>
      <c r="C15" s="339"/>
      <c r="D15" s="341"/>
      <c r="E15" s="342">
        <v>1</v>
      </c>
      <c r="F15" s="342">
        <v>2</v>
      </c>
      <c r="G15" s="342" t="s">
        <v>312</v>
      </c>
      <c r="H15" s="342">
        <v>4</v>
      </c>
      <c r="I15" s="342">
        <v>5</v>
      </c>
      <c r="J15" s="343" t="s">
        <v>313</v>
      </c>
    </row>
    <row r="16" spans="1:10" ht="20.100000000000001" customHeight="1" x14ac:dyDescent="0.25">
      <c r="A16" s="344"/>
      <c r="B16" s="345" t="s">
        <v>341</v>
      </c>
      <c r="C16" s="346"/>
      <c r="D16" s="347"/>
      <c r="E16" s="348">
        <v>86560995.150000006</v>
      </c>
      <c r="F16" s="348">
        <v>806098.44</v>
      </c>
      <c r="G16" s="348">
        <v>87367093.590000004</v>
      </c>
      <c r="H16" s="348">
        <v>20719423.649999999</v>
      </c>
      <c r="I16" s="349">
        <v>20243613.77</v>
      </c>
      <c r="J16" s="348">
        <v>66647669.939999998</v>
      </c>
    </row>
    <row r="17" spans="1:10" ht="20.100000000000001" customHeight="1" x14ac:dyDescent="0.25">
      <c r="A17" s="350"/>
      <c r="B17" s="351" t="s">
        <v>342</v>
      </c>
      <c r="C17" s="352"/>
      <c r="D17" s="353" t="s">
        <v>343</v>
      </c>
      <c r="E17" s="354">
        <v>14099171.989999998</v>
      </c>
      <c r="F17" s="354">
        <v>0</v>
      </c>
      <c r="G17" s="354">
        <v>14099171.989999998</v>
      </c>
      <c r="H17" s="354">
        <v>2882102.4099999997</v>
      </c>
      <c r="I17" s="355">
        <v>2452183.0399999996</v>
      </c>
      <c r="J17" s="354">
        <v>11217069.579999998</v>
      </c>
    </row>
    <row r="18" spans="1:10" ht="20.100000000000001" customHeight="1" x14ac:dyDescent="0.25">
      <c r="A18" s="350"/>
      <c r="B18" s="356" t="s">
        <v>344</v>
      </c>
      <c r="C18" s="357" t="s">
        <v>345</v>
      </c>
      <c r="D18" s="358"/>
      <c r="E18" s="359">
        <v>7538494.6500000004</v>
      </c>
      <c r="F18" s="359">
        <v>0</v>
      </c>
      <c r="G18" s="360">
        <v>7538494.6500000004</v>
      </c>
      <c r="H18" s="359">
        <v>1761781.17</v>
      </c>
      <c r="I18" s="361">
        <v>1761781.17</v>
      </c>
      <c r="J18" s="360">
        <v>5776713.4800000004</v>
      </c>
    </row>
    <row r="19" spans="1:10" ht="20.100000000000001" customHeight="1" x14ac:dyDescent="0.25">
      <c r="A19" s="350"/>
      <c r="B19" s="356" t="s">
        <v>346</v>
      </c>
      <c r="C19" s="357" t="s">
        <v>347</v>
      </c>
      <c r="D19" s="358"/>
      <c r="E19" s="359">
        <v>0</v>
      </c>
      <c r="F19" s="359">
        <v>0</v>
      </c>
      <c r="G19" s="360">
        <v>0</v>
      </c>
      <c r="H19" s="359">
        <v>0</v>
      </c>
      <c r="I19" s="361">
        <v>0</v>
      </c>
      <c r="J19" s="360">
        <v>0</v>
      </c>
    </row>
    <row r="20" spans="1:10" ht="20.100000000000001" customHeight="1" x14ac:dyDescent="0.25">
      <c r="A20" s="350"/>
      <c r="B20" s="356" t="s">
        <v>348</v>
      </c>
      <c r="C20" s="357" t="s">
        <v>349</v>
      </c>
      <c r="D20" s="358"/>
      <c r="E20" s="359">
        <v>1498679.3399999999</v>
      </c>
      <c r="F20" s="359">
        <v>0</v>
      </c>
      <c r="G20" s="360">
        <v>1498679.3399999999</v>
      </c>
      <c r="H20" s="359">
        <v>266560.73</v>
      </c>
      <c r="I20" s="361">
        <v>43760.959999999992</v>
      </c>
      <c r="J20" s="360">
        <v>1232118.6099999999</v>
      </c>
    </row>
    <row r="21" spans="1:10" ht="20.100000000000001" customHeight="1" x14ac:dyDescent="0.25">
      <c r="A21" s="350"/>
      <c r="B21" s="356" t="s">
        <v>350</v>
      </c>
      <c r="C21" s="357" t="s">
        <v>351</v>
      </c>
      <c r="D21" s="358"/>
      <c r="E21" s="359">
        <v>2019741.28</v>
      </c>
      <c r="F21" s="359">
        <v>0</v>
      </c>
      <c r="G21" s="360">
        <v>2019741.28</v>
      </c>
      <c r="H21" s="359">
        <v>388077.6</v>
      </c>
      <c r="I21" s="361">
        <v>331047.81999999995</v>
      </c>
      <c r="J21" s="360">
        <v>1631663.6800000002</v>
      </c>
    </row>
    <row r="22" spans="1:10" ht="20.100000000000001" customHeight="1" x14ac:dyDescent="0.25">
      <c r="A22" s="350"/>
      <c r="B22" s="356" t="s">
        <v>352</v>
      </c>
      <c r="C22" s="357" t="s">
        <v>353</v>
      </c>
      <c r="D22" s="358"/>
      <c r="E22" s="359">
        <v>2105784.44</v>
      </c>
      <c r="F22" s="359">
        <v>0</v>
      </c>
      <c r="G22" s="360">
        <v>2105784.44</v>
      </c>
      <c r="H22" s="359">
        <v>315593.08999999997</v>
      </c>
      <c r="I22" s="361">
        <v>315593.08999999997</v>
      </c>
      <c r="J22" s="360">
        <v>1790191.35</v>
      </c>
    </row>
    <row r="23" spans="1:10" ht="20.100000000000001" customHeight="1" x14ac:dyDescent="0.25">
      <c r="A23" s="350"/>
      <c r="B23" s="356" t="s">
        <v>354</v>
      </c>
      <c r="C23" s="357" t="s">
        <v>355</v>
      </c>
      <c r="D23" s="358"/>
      <c r="E23" s="359">
        <v>0</v>
      </c>
      <c r="F23" s="359">
        <v>0</v>
      </c>
      <c r="G23" s="360">
        <v>0</v>
      </c>
      <c r="H23" s="359">
        <v>0</v>
      </c>
      <c r="I23" s="361">
        <v>0</v>
      </c>
      <c r="J23" s="360">
        <v>0</v>
      </c>
    </row>
    <row r="24" spans="1:10" ht="20.100000000000001" customHeight="1" x14ac:dyDescent="0.25">
      <c r="A24" s="350"/>
      <c r="B24" s="356" t="s">
        <v>356</v>
      </c>
      <c r="C24" s="357" t="s">
        <v>357</v>
      </c>
      <c r="D24" s="358"/>
      <c r="E24" s="359">
        <v>936472.28</v>
      </c>
      <c r="F24" s="359">
        <v>0</v>
      </c>
      <c r="G24" s="360">
        <v>936472.28</v>
      </c>
      <c r="H24" s="359">
        <v>150089.82</v>
      </c>
      <c r="I24" s="361">
        <v>0</v>
      </c>
      <c r="J24" s="360">
        <v>786382.46</v>
      </c>
    </row>
    <row r="25" spans="1:10" ht="20.100000000000001" customHeight="1" x14ac:dyDescent="0.25">
      <c r="A25" s="350"/>
      <c r="B25" s="351" t="s">
        <v>358</v>
      </c>
      <c r="C25" s="352"/>
      <c r="D25" s="362" t="s">
        <v>359</v>
      </c>
      <c r="E25" s="354">
        <v>1479800</v>
      </c>
      <c r="F25" s="354">
        <v>0</v>
      </c>
      <c r="G25" s="354">
        <v>1479800</v>
      </c>
      <c r="H25" s="354">
        <v>240849.4</v>
      </c>
      <c r="I25" s="355">
        <v>218911.99000000002</v>
      </c>
      <c r="J25" s="354">
        <v>1238950.6000000001</v>
      </c>
    </row>
    <row r="26" spans="1:10" ht="31.5" customHeight="1" x14ac:dyDescent="0.25">
      <c r="A26" s="350"/>
      <c r="B26" s="356" t="s">
        <v>360</v>
      </c>
      <c r="C26" s="357" t="s">
        <v>361</v>
      </c>
      <c r="D26" s="358"/>
      <c r="E26" s="359">
        <v>470000</v>
      </c>
      <c r="F26" s="359">
        <v>0</v>
      </c>
      <c r="G26" s="360">
        <v>470000</v>
      </c>
      <c r="H26" s="359">
        <v>97680.529999999984</v>
      </c>
      <c r="I26" s="361">
        <v>76743.109999999986</v>
      </c>
      <c r="J26" s="360">
        <v>372319.47000000003</v>
      </c>
    </row>
    <row r="27" spans="1:10" ht="20.100000000000001" customHeight="1" x14ac:dyDescent="0.25">
      <c r="A27" s="350"/>
      <c r="B27" s="356" t="s">
        <v>362</v>
      </c>
      <c r="C27" s="357" t="s">
        <v>363</v>
      </c>
      <c r="D27" s="358"/>
      <c r="E27" s="359">
        <v>355300</v>
      </c>
      <c r="F27" s="359">
        <v>0</v>
      </c>
      <c r="G27" s="360">
        <v>355300</v>
      </c>
      <c r="H27" s="359">
        <v>38394.97</v>
      </c>
      <c r="I27" s="361">
        <v>37394.980000000003</v>
      </c>
      <c r="J27" s="360">
        <v>316905.03000000003</v>
      </c>
    </row>
    <row r="28" spans="1:10" ht="20.100000000000001" customHeight="1" x14ac:dyDescent="0.25">
      <c r="A28" s="350"/>
      <c r="B28" s="356" t="s">
        <v>364</v>
      </c>
      <c r="C28" s="357" t="s">
        <v>365</v>
      </c>
      <c r="D28" s="358"/>
      <c r="E28" s="359">
        <v>0</v>
      </c>
      <c r="F28" s="359">
        <v>0</v>
      </c>
      <c r="G28" s="360">
        <v>0</v>
      </c>
      <c r="H28" s="359">
        <v>0</v>
      </c>
      <c r="I28" s="361">
        <v>0</v>
      </c>
      <c r="J28" s="360">
        <v>0</v>
      </c>
    </row>
    <row r="29" spans="1:10" ht="20.100000000000001" customHeight="1" x14ac:dyDescent="0.25">
      <c r="A29" s="350"/>
      <c r="B29" s="356" t="s">
        <v>366</v>
      </c>
      <c r="C29" s="357" t="s">
        <v>367</v>
      </c>
      <c r="D29" s="358"/>
      <c r="E29" s="359">
        <v>14000</v>
      </c>
      <c r="F29" s="359">
        <v>0</v>
      </c>
      <c r="G29" s="360">
        <v>14000</v>
      </c>
      <c r="H29" s="359">
        <v>1967.3</v>
      </c>
      <c r="I29" s="361">
        <v>1967.3</v>
      </c>
      <c r="J29" s="360">
        <v>12032.7</v>
      </c>
    </row>
    <row r="30" spans="1:10" ht="20.100000000000001" customHeight="1" x14ac:dyDescent="0.25">
      <c r="A30" s="350"/>
      <c r="B30" s="356" t="s">
        <v>368</v>
      </c>
      <c r="C30" s="357" t="s">
        <v>369</v>
      </c>
      <c r="D30" s="358"/>
      <c r="E30" s="359">
        <v>2500</v>
      </c>
      <c r="F30" s="359">
        <v>0</v>
      </c>
      <c r="G30" s="360">
        <v>2500</v>
      </c>
      <c r="H30" s="359">
        <v>2126.44</v>
      </c>
      <c r="I30" s="361">
        <v>2126.44</v>
      </c>
      <c r="J30" s="360">
        <v>373.55999999999995</v>
      </c>
    </row>
    <row r="31" spans="1:10" ht="20.100000000000001" customHeight="1" x14ac:dyDescent="0.25">
      <c r="A31" s="350"/>
      <c r="B31" s="356" t="s">
        <v>370</v>
      </c>
      <c r="C31" s="357" t="s">
        <v>371</v>
      </c>
      <c r="D31" s="358"/>
      <c r="E31" s="359">
        <v>405000</v>
      </c>
      <c r="F31" s="359">
        <v>0</v>
      </c>
      <c r="G31" s="360">
        <v>405000</v>
      </c>
      <c r="H31" s="359">
        <v>78000</v>
      </c>
      <c r="I31" s="361">
        <v>78000</v>
      </c>
      <c r="J31" s="360">
        <v>327000</v>
      </c>
    </row>
    <row r="32" spans="1:10" ht="20.100000000000001" customHeight="1" x14ac:dyDescent="0.25">
      <c r="A32" s="350"/>
      <c r="B32" s="356" t="s">
        <v>372</v>
      </c>
      <c r="C32" s="357" t="s">
        <v>373</v>
      </c>
      <c r="D32" s="358"/>
      <c r="E32" s="359">
        <v>137000</v>
      </c>
      <c r="F32" s="359">
        <v>0</v>
      </c>
      <c r="G32" s="360">
        <v>137000</v>
      </c>
      <c r="H32" s="359">
        <v>0</v>
      </c>
      <c r="I32" s="361">
        <v>0</v>
      </c>
      <c r="J32" s="360">
        <v>137000</v>
      </c>
    </row>
    <row r="33" spans="1:10" ht="20.100000000000001" customHeight="1" x14ac:dyDescent="0.25">
      <c r="A33" s="350"/>
      <c r="B33" s="356" t="s">
        <v>374</v>
      </c>
      <c r="C33" s="357" t="s">
        <v>375</v>
      </c>
      <c r="D33" s="358"/>
      <c r="E33" s="359">
        <v>0</v>
      </c>
      <c r="F33" s="359">
        <v>0</v>
      </c>
      <c r="G33" s="360">
        <v>0</v>
      </c>
      <c r="H33" s="359">
        <v>0</v>
      </c>
      <c r="I33" s="361">
        <v>0</v>
      </c>
      <c r="J33" s="360">
        <v>0</v>
      </c>
    </row>
    <row r="34" spans="1:10" ht="20.100000000000001" customHeight="1" x14ac:dyDescent="0.25">
      <c r="A34" s="350"/>
      <c r="B34" s="356" t="s">
        <v>376</v>
      </c>
      <c r="C34" s="357" t="s">
        <v>377</v>
      </c>
      <c r="D34" s="358"/>
      <c r="E34" s="359">
        <v>96000</v>
      </c>
      <c r="F34" s="359">
        <v>0</v>
      </c>
      <c r="G34" s="360">
        <v>96000</v>
      </c>
      <c r="H34" s="359">
        <v>22680.16</v>
      </c>
      <c r="I34" s="361">
        <v>22680.16</v>
      </c>
      <c r="J34" s="360">
        <v>73319.839999999997</v>
      </c>
    </row>
    <row r="35" spans="1:10" ht="20.100000000000001" customHeight="1" x14ac:dyDescent="0.25">
      <c r="A35" s="350"/>
      <c r="B35" s="351" t="s">
        <v>378</v>
      </c>
      <c r="C35" s="352"/>
      <c r="D35" s="362" t="s">
        <v>379</v>
      </c>
      <c r="E35" s="354">
        <v>7282762</v>
      </c>
      <c r="F35" s="354">
        <v>0</v>
      </c>
      <c r="G35" s="354">
        <v>7282762</v>
      </c>
      <c r="H35" s="354">
        <v>1624158.4100000001</v>
      </c>
      <c r="I35" s="355">
        <v>1600205.3100000003</v>
      </c>
      <c r="J35" s="354">
        <v>5658603.5899999999</v>
      </c>
    </row>
    <row r="36" spans="1:10" ht="20.100000000000001" customHeight="1" x14ac:dyDescent="0.25">
      <c r="A36" s="350"/>
      <c r="B36" s="356" t="s">
        <v>380</v>
      </c>
      <c r="C36" s="357" t="s">
        <v>381</v>
      </c>
      <c r="D36" s="358"/>
      <c r="E36" s="359">
        <v>900900</v>
      </c>
      <c r="F36" s="359">
        <v>0</v>
      </c>
      <c r="G36" s="360">
        <v>900900</v>
      </c>
      <c r="H36" s="359">
        <v>144732.45000000001</v>
      </c>
      <c r="I36" s="361">
        <v>144732.45000000001</v>
      </c>
      <c r="J36" s="360">
        <v>756167.55</v>
      </c>
    </row>
    <row r="37" spans="1:10" ht="20.100000000000001" customHeight="1" x14ac:dyDescent="0.25">
      <c r="A37" s="350"/>
      <c r="B37" s="356" t="s">
        <v>382</v>
      </c>
      <c r="C37" s="357" t="s">
        <v>383</v>
      </c>
      <c r="D37" s="358"/>
      <c r="E37" s="359">
        <v>2061862</v>
      </c>
      <c r="F37" s="359">
        <v>0</v>
      </c>
      <c r="G37" s="360">
        <v>2061862</v>
      </c>
      <c r="H37" s="359">
        <v>514443.06000000006</v>
      </c>
      <c r="I37" s="361">
        <v>514443.06000000006</v>
      </c>
      <c r="J37" s="360">
        <v>1547418.94</v>
      </c>
    </row>
    <row r="38" spans="1:10" ht="20.100000000000001" customHeight="1" x14ac:dyDescent="0.25">
      <c r="A38" s="350"/>
      <c r="B38" s="356" t="s">
        <v>384</v>
      </c>
      <c r="C38" s="357" t="s">
        <v>385</v>
      </c>
      <c r="D38" s="358"/>
      <c r="E38" s="359">
        <v>1185000</v>
      </c>
      <c r="F38" s="359">
        <v>0</v>
      </c>
      <c r="G38" s="360">
        <v>1185000</v>
      </c>
      <c r="H38" s="359">
        <v>380309.63</v>
      </c>
      <c r="I38" s="361">
        <v>380309.63</v>
      </c>
      <c r="J38" s="360">
        <v>804690.37</v>
      </c>
    </row>
    <row r="39" spans="1:10" ht="20.100000000000001" customHeight="1" x14ac:dyDescent="0.25">
      <c r="A39" s="350"/>
      <c r="B39" s="356" t="s">
        <v>386</v>
      </c>
      <c r="C39" s="357" t="s">
        <v>387</v>
      </c>
      <c r="D39" s="358"/>
      <c r="E39" s="359">
        <v>1259000</v>
      </c>
      <c r="F39" s="359">
        <v>0</v>
      </c>
      <c r="G39" s="360">
        <v>1259000</v>
      </c>
      <c r="H39" s="359">
        <v>302538.08</v>
      </c>
      <c r="I39" s="361">
        <v>295404.98000000004</v>
      </c>
      <c r="J39" s="360">
        <v>956461.91999999993</v>
      </c>
    </row>
    <row r="40" spans="1:10" ht="27.75" customHeight="1" x14ac:dyDescent="0.25">
      <c r="A40" s="350"/>
      <c r="B40" s="356" t="s">
        <v>388</v>
      </c>
      <c r="C40" s="357" t="s">
        <v>389</v>
      </c>
      <c r="D40" s="358"/>
      <c r="E40" s="359">
        <v>805000</v>
      </c>
      <c r="F40" s="359">
        <v>0</v>
      </c>
      <c r="G40" s="360">
        <v>805000</v>
      </c>
      <c r="H40" s="359">
        <v>128557.27</v>
      </c>
      <c r="I40" s="361">
        <v>111737.27</v>
      </c>
      <c r="J40" s="360">
        <v>676442.73</v>
      </c>
    </row>
    <row r="41" spans="1:10" ht="20.100000000000001" customHeight="1" x14ac:dyDescent="0.25">
      <c r="A41" s="350"/>
      <c r="B41" s="356" t="s">
        <v>390</v>
      </c>
      <c r="C41" s="357" t="s">
        <v>391</v>
      </c>
      <c r="D41" s="358"/>
      <c r="E41" s="359">
        <v>90000</v>
      </c>
      <c r="F41" s="359">
        <v>0</v>
      </c>
      <c r="G41" s="360">
        <v>90000</v>
      </c>
      <c r="H41" s="359">
        <v>17400</v>
      </c>
      <c r="I41" s="361">
        <v>17400</v>
      </c>
      <c r="J41" s="360">
        <v>72600</v>
      </c>
    </row>
    <row r="42" spans="1:10" ht="20.100000000000001" customHeight="1" x14ac:dyDescent="0.25">
      <c r="A42" s="350"/>
      <c r="B42" s="356" t="s">
        <v>392</v>
      </c>
      <c r="C42" s="357" t="s">
        <v>393</v>
      </c>
      <c r="D42" s="358"/>
      <c r="E42" s="359">
        <v>525000</v>
      </c>
      <c r="F42" s="359">
        <v>0</v>
      </c>
      <c r="G42" s="360">
        <v>525000</v>
      </c>
      <c r="H42" s="359">
        <v>63796.62</v>
      </c>
      <c r="I42" s="361">
        <v>63796.62</v>
      </c>
      <c r="J42" s="360">
        <v>461203.38</v>
      </c>
    </row>
    <row r="43" spans="1:10" ht="20.100000000000001" customHeight="1" x14ac:dyDescent="0.25">
      <c r="A43" s="350"/>
      <c r="B43" s="356" t="s">
        <v>394</v>
      </c>
      <c r="C43" s="357" t="s">
        <v>395</v>
      </c>
      <c r="D43" s="358"/>
      <c r="E43" s="359">
        <v>110000</v>
      </c>
      <c r="F43" s="359">
        <v>0</v>
      </c>
      <c r="G43" s="360">
        <v>110000</v>
      </c>
      <c r="H43" s="359">
        <v>1929.82</v>
      </c>
      <c r="I43" s="361">
        <v>1929.82</v>
      </c>
      <c r="J43" s="360">
        <v>108070.18</v>
      </c>
    </row>
    <row r="44" spans="1:10" ht="20.100000000000001" customHeight="1" thickBot="1" x14ac:dyDescent="0.3">
      <c r="A44" s="363"/>
      <c r="B44" s="364" t="s">
        <v>396</v>
      </c>
      <c r="C44" s="365" t="s">
        <v>397</v>
      </c>
      <c r="D44" s="366"/>
      <c r="E44" s="367">
        <v>346000</v>
      </c>
      <c r="F44" s="367">
        <v>0</v>
      </c>
      <c r="G44" s="368">
        <v>346000</v>
      </c>
      <c r="H44" s="367">
        <v>70451.48</v>
      </c>
      <c r="I44" s="369">
        <v>70451.48</v>
      </c>
      <c r="J44" s="368">
        <v>275548.52</v>
      </c>
    </row>
    <row r="45" spans="1:10" ht="34.5" customHeight="1" x14ac:dyDescent="0.25">
      <c r="A45" s="350"/>
      <c r="B45" s="370" t="s">
        <v>398</v>
      </c>
      <c r="C45" s="371"/>
      <c r="D45" s="372"/>
      <c r="E45" s="348">
        <v>15000</v>
      </c>
      <c r="F45" s="348">
        <v>0</v>
      </c>
      <c r="G45" s="348">
        <v>15000</v>
      </c>
      <c r="H45" s="348">
        <v>0</v>
      </c>
      <c r="I45" s="349">
        <v>0</v>
      </c>
      <c r="J45" s="348">
        <v>15000</v>
      </c>
    </row>
    <row r="46" spans="1:10" ht="20.100000000000001" customHeight="1" x14ac:dyDescent="0.25">
      <c r="A46" s="350"/>
      <c r="B46" s="356" t="s">
        <v>399</v>
      </c>
      <c r="C46" s="357" t="s">
        <v>400</v>
      </c>
      <c r="D46" s="358"/>
      <c r="E46" s="359">
        <v>0</v>
      </c>
      <c r="F46" s="359">
        <v>0</v>
      </c>
      <c r="G46" s="360">
        <v>0</v>
      </c>
      <c r="H46" s="359">
        <v>0</v>
      </c>
      <c r="I46" s="361">
        <v>0</v>
      </c>
      <c r="J46" s="360">
        <v>0</v>
      </c>
    </row>
    <row r="47" spans="1:10" ht="20.100000000000001" customHeight="1" x14ac:dyDescent="0.25">
      <c r="A47" s="350"/>
      <c r="B47" s="356" t="s">
        <v>401</v>
      </c>
      <c r="C47" s="357" t="s">
        <v>402</v>
      </c>
      <c r="D47" s="358"/>
      <c r="E47" s="359">
        <v>0</v>
      </c>
      <c r="F47" s="359">
        <v>0</v>
      </c>
      <c r="G47" s="360">
        <v>0</v>
      </c>
      <c r="H47" s="359">
        <v>0</v>
      </c>
      <c r="I47" s="361">
        <v>0</v>
      </c>
      <c r="J47" s="360">
        <v>0</v>
      </c>
    </row>
    <row r="48" spans="1:10" ht="20.100000000000001" customHeight="1" x14ac:dyDescent="0.25">
      <c r="A48" s="350"/>
      <c r="B48" s="356" t="s">
        <v>403</v>
      </c>
      <c r="C48" s="357" t="s">
        <v>404</v>
      </c>
      <c r="D48" s="358"/>
      <c r="E48" s="359">
        <v>0</v>
      </c>
      <c r="F48" s="359">
        <v>0</v>
      </c>
      <c r="G48" s="360">
        <v>0</v>
      </c>
      <c r="H48" s="359">
        <v>0</v>
      </c>
      <c r="I48" s="361">
        <v>0</v>
      </c>
      <c r="J48" s="360">
        <v>0</v>
      </c>
    </row>
    <row r="49" spans="1:10" ht="20.100000000000001" customHeight="1" thickBot="1" x14ac:dyDescent="0.3">
      <c r="A49" s="363"/>
      <c r="B49" s="356" t="s">
        <v>405</v>
      </c>
      <c r="C49" s="357" t="s">
        <v>406</v>
      </c>
      <c r="D49" s="358"/>
      <c r="E49" s="359">
        <v>15000</v>
      </c>
      <c r="F49" s="359">
        <v>0</v>
      </c>
      <c r="G49" s="360">
        <v>15000</v>
      </c>
      <c r="H49" s="359">
        <v>0</v>
      </c>
      <c r="I49" s="361">
        <v>0</v>
      </c>
      <c r="J49" s="360">
        <v>15000</v>
      </c>
    </row>
    <row r="50" spans="1:10" ht="20.100000000000001" customHeight="1" x14ac:dyDescent="0.25">
      <c r="A50" s="305"/>
      <c r="B50" s="356" t="s">
        <v>407</v>
      </c>
      <c r="C50" s="357" t="s">
        <v>408</v>
      </c>
      <c r="D50" s="358"/>
      <c r="E50" s="359">
        <v>0</v>
      </c>
      <c r="F50" s="359">
        <v>0</v>
      </c>
      <c r="G50" s="360">
        <v>0</v>
      </c>
      <c r="H50" s="359">
        <v>0</v>
      </c>
      <c r="I50" s="361">
        <v>0</v>
      </c>
      <c r="J50" s="360">
        <v>0</v>
      </c>
    </row>
    <row r="51" spans="1:10" ht="20.100000000000001" customHeight="1" x14ac:dyDescent="0.25">
      <c r="A51" s="305"/>
      <c r="B51" s="356" t="s">
        <v>409</v>
      </c>
      <c r="C51" s="357" t="s">
        <v>410</v>
      </c>
      <c r="D51" s="358"/>
      <c r="E51" s="359">
        <v>0</v>
      </c>
      <c r="F51" s="359">
        <v>0</v>
      </c>
      <c r="G51" s="360">
        <v>0</v>
      </c>
      <c r="H51" s="359">
        <v>0</v>
      </c>
      <c r="I51" s="361">
        <v>0</v>
      </c>
      <c r="J51" s="360">
        <v>0</v>
      </c>
    </row>
    <row r="52" spans="1:10" ht="20.100000000000001" customHeight="1" x14ac:dyDescent="0.25">
      <c r="A52" s="305"/>
      <c r="B52" s="356" t="s">
        <v>411</v>
      </c>
      <c r="C52" s="357" t="s">
        <v>412</v>
      </c>
      <c r="D52" s="358"/>
      <c r="E52" s="359">
        <v>0</v>
      </c>
      <c r="F52" s="359">
        <v>0</v>
      </c>
      <c r="G52" s="360">
        <v>0</v>
      </c>
      <c r="H52" s="359">
        <v>0</v>
      </c>
      <c r="I52" s="361">
        <v>0</v>
      </c>
      <c r="J52" s="360">
        <v>0</v>
      </c>
    </row>
    <row r="53" spans="1:10" ht="20.100000000000001" customHeight="1" x14ac:dyDescent="0.25">
      <c r="A53" s="305"/>
      <c r="B53" s="356" t="s">
        <v>413</v>
      </c>
      <c r="C53" s="357" t="s">
        <v>414</v>
      </c>
      <c r="D53" s="358"/>
      <c r="E53" s="359">
        <v>0</v>
      </c>
      <c r="F53" s="359">
        <v>0</v>
      </c>
      <c r="G53" s="360">
        <v>0</v>
      </c>
      <c r="H53" s="359">
        <v>0</v>
      </c>
      <c r="I53" s="361">
        <v>0</v>
      </c>
      <c r="J53" s="360">
        <v>0</v>
      </c>
    </row>
    <row r="54" spans="1:10" ht="20.100000000000001" customHeight="1" x14ac:dyDescent="0.25">
      <c r="A54" s="305"/>
      <c r="B54" s="356" t="s">
        <v>415</v>
      </c>
      <c r="C54" s="357" t="s">
        <v>416</v>
      </c>
      <c r="D54" s="358"/>
      <c r="E54" s="359">
        <v>0</v>
      </c>
      <c r="F54" s="359">
        <v>0</v>
      </c>
      <c r="G54" s="360">
        <v>0</v>
      </c>
      <c r="H54" s="359">
        <v>0</v>
      </c>
      <c r="I54" s="361">
        <v>0</v>
      </c>
      <c r="J54" s="360">
        <v>0</v>
      </c>
    </row>
    <row r="55" spans="1:10" ht="39.75" customHeight="1" x14ac:dyDescent="0.25">
      <c r="A55" s="305"/>
      <c r="B55" s="351" t="s">
        <v>417</v>
      </c>
      <c r="C55" s="352"/>
      <c r="D55" s="373"/>
      <c r="E55" s="354">
        <v>148000</v>
      </c>
      <c r="F55" s="354">
        <v>0</v>
      </c>
      <c r="G55" s="354">
        <v>148000</v>
      </c>
      <c r="H55" s="354">
        <v>30670.400000000001</v>
      </c>
      <c r="I55" s="355">
        <v>30670.400000000001</v>
      </c>
      <c r="J55" s="354">
        <v>117329.60000000001</v>
      </c>
    </row>
    <row r="56" spans="1:10" ht="20.100000000000001" customHeight="1" x14ac:dyDescent="0.25">
      <c r="A56" s="305"/>
      <c r="B56" s="356" t="s">
        <v>418</v>
      </c>
      <c r="C56" s="357" t="s">
        <v>419</v>
      </c>
      <c r="D56" s="358"/>
      <c r="E56" s="359">
        <v>128000</v>
      </c>
      <c r="F56" s="359">
        <v>0</v>
      </c>
      <c r="G56" s="360">
        <v>128000</v>
      </c>
      <c r="H56" s="359">
        <v>30670.400000000001</v>
      </c>
      <c r="I56" s="361">
        <v>30670.400000000001</v>
      </c>
      <c r="J56" s="360">
        <v>97329.600000000006</v>
      </c>
    </row>
    <row r="57" spans="1:10" ht="20.100000000000001" customHeight="1" x14ac:dyDescent="0.25">
      <c r="A57" s="305"/>
      <c r="B57" s="356" t="s">
        <v>420</v>
      </c>
      <c r="C57" s="357" t="s">
        <v>421</v>
      </c>
      <c r="D57" s="358"/>
      <c r="E57" s="359">
        <v>0</v>
      </c>
      <c r="F57" s="359">
        <v>0</v>
      </c>
      <c r="G57" s="360">
        <v>0</v>
      </c>
      <c r="H57" s="359">
        <v>0</v>
      </c>
      <c r="I57" s="361">
        <v>0</v>
      </c>
      <c r="J57" s="360">
        <v>0</v>
      </c>
    </row>
    <row r="58" spans="1:10" ht="20.100000000000001" customHeight="1" x14ac:dyDescent="0.25">
      <c r="A58" s="305"/>
      <c r="B58" s="356" t="s">
        <v>422</v>
      </c>
      <c r="C58" s="357" t="s">
        <v>423</v>
      </c>
      <c r="D58" s="358"/>
      <c r="E58" s="359">
        <v>0</v>
      </c>
      <c r="F58" s="359">
        <v>0</v>
      </c>
      <c r="G58" s="360">
        <v>0</v>
      </c>
      <c r="H58" s="359">
        <v>0</v>
      </c>
      <c r="I58" s="361">
        <v>0</v>
      </c>
      <c r="J58" s="360">
        <v>0</v>
      </c>
    </row>
    <row r="59" spans="1:10" ht="20.100000000000001" customHeight="1" x14ac:dyDescent="0.25">
      <c r="A59" s="305"/>
      <c r="B59" s="356" t="s">
        <v>424</v>
      </c>
      <c r="C59" s="357" t="s">
        <v>425</v>
      </c>
      <c r="D59" s="358"/>
      <c r="E59" s="359">
        <v>0</v>
      </c>
      <c r="F59" s="359">
        <v>0</v>
      </c>
      <c r="G59" s="360">
        <v>0</v>
      </c>
      <c r="H59" s="359">
        <v>0</v>
      </c>
      <c r="I59" s="361">
        <v>0</v>
      </c>
      <c r="J59" s="360">
        <v>0</v>
      </c>
    </row>
    <row r="60" spans="1:10" ht="20.100000000000001" customHeight="1" x14ac:dyDescent="0.25">
      <c r="A60" s="305"/>
      <c r="B60" s="356" t="s">
        <v>426</v>
      </c>
      <c r="C60" s="357" t="s">
        <v>427</v>
      </c>
      <c r="D60" s="358"/>
      <c r="E60" s="359">
        <v>0</v>
      </c>
      <c r="F60" s="359">
        <v>0</v>
      </c>
      <c r="G60" s="360">
        <v>0</v>
      </c>
      <c r="H60" s="359">
        <v>0</v>
      </c>
      <c r="I60" s="361">
        <v>0</v>
      </c>
      <c r="J60" s="360">
        <v>0</v>
      </c>
    </row>
    <row r="61" spans="1:10" ht="20.100000000000001" customHeight="1" x14ac:dyDescent="0.25">
      <c r="A61" s="305"/>
      <c r="B61" s="356" t="s">
        <v>428</v>
      </c>
      <c r="C61" s="357" t="s">
        <v>429</v>
      </c>
      <c r="D61" s="358"/>
      <c r="E61" s="359">
        <v>20000</v>
      </c>
      <c r="F61" s="359">
        <v>0</v>
      </c>
      <c r="G61" s="360">
        <v>20000</v>
      </c>
      <c r="H61" s="359">
        <v>0</v>
      </c>
      <c r="I61" s="361">
        <v>0</v>
      </c>
      <c r="J61" s="360">
        <v>20000</v>
      </c>
    </row>
    <row r="62" spans="1:10" ht="20.100000000000001" customHeight="1" x14ac:dyDescent="0.25">
      <c r="A62" s="305"/>
      <c r="B62" s="356" t="s">
        <v>430</v>
      </c>
      <c r="C62" s="357" t="s">
        <v>431</v>
      </c>
      <c r="D62" s="358"/>
      <c r="E62" s="359">
        <v>0</v>
      </c>
      <c r="F62" s="359">
        <v>0</v>
      </c>
      <c r="G62" s="360">
        <v>0</v>
      </c>
      <c r="H62" s="359">
        <v>0</v>
      </c>
      <c r="I62" s="361">
        <v>0</v>
      </c>
      <c r="J62" s="360">
        <v>0</v>
      </c>
    </row>
    <row r="63" spans="1:10" ht="20.100000000000001" customHeight="1" x14ac:dyDescent="0.25">
      <c r="A63" s="305"/>
      <c r="B63" s="356" t="s">
        <v>432</v>
      </c>
      <c r="C63" s="357" t="s">
        <v>433</v>
      </c>
      <c r="D63" s="358"/>
      <c r="E63" s="359">
        <v>0</v>
      </c>
      <c r="F63" s="359">
        <v>0</v>
      </c>
      <c r="G63" s="360">
        <v>0</v>
      </c>
      <c r="H63" s="359">
        <v>0</v>
      </c>
      <c r="I63" s="361">
        <v>0</v>
      </c>
      <c r="J63" s="360">
        <v>0</v>
      </c>
    </row>
    <row r="64" spans="1:10" ht="20.100000000000001" customHeight="1" x14ac:dyDescent="0.25">
      <c r="A64" s="305"/>
      <c r="B64" s="356" t="s">
        <v>434</v>
      </c>
      <c r="C64" s="357" t="s">
        <v>435</v>
      </c>
      <c r="D64" s="358"/>
      <c r="E64" s="359">
        <v>0</v>
      </c>
      <c r="F64" s="359">
        <v>0</v>
      </c>
      <c r="G64" s="360">
        <v>0</v>
      </c>
      <c r="H64" s="359">
        <v>0</v>
      </c>
      <c r="I64" s="361">
        <v>0</v>
      </c>
      <c r="J64" s="360">
        <v>0</v>
      </c>
    </row>
    <row r="65" spans="1:10" ht="20.100000000000001" customHeight="1" x14ac:dyDescent="0.25">
      <c r="A65" s="305"/>
      <c r="B65" s="351" t="s">
        <v>436</v>
      </c>
      <c r="C65" s="352"/>
      <c r="D65" s="362" t="s">
        <v>437</v>
      </c>
      <c r="E65" s="354">
        <v>0</v>
      </c>
      <c r="F65" s="354">
        <v>0</v>
      </c>
      <c r="G65" s="354">
        <v>0</v>
      </c>
      <c r="H65" s="354">
        <v>0</v>
      </c>
      <c r="I65" s="355">
        <v>0</v>
      </c>
      <c r="J65" s="354">
        <v>0</v>
      </c>
    </row>
    <row r="66" spans="1:10" ht="20.100000000000001" customHeight="1" x14ac:dyDescent="0.25">
      <c r="A66" s="305"/>
      <c r="B66" s="356" t="s">
        <v>438</v>
      </c>
      <c r="C66" s="357" t="s">
        <v>439</v>
      </c>
      <c r="D66" s="358"/>
      <c r="E66" s="374">
        <v>0</v>
      </c>
      <c r="F66" s="374">
        <v>0</v>
      </c>
      <c r="G66" s="375">
        <v>0</v>
      </c>
      <c r="H66" s="374">
        <v>0</v>
      </c>
      <c r="I66" s="376">
        <v>0</v>
      </c>
      <c r="J66" s="375">
        <v>0</v>
      </c>
    </row>
    <row r="67" spans="1:10" ht="20.100000000000001" customHeight="1" x14ac:dyDescent="0.25">
      <c r="A67" s="305"/>
      <c r="B67" s="356" t="s">
        <v>440</v>
      </c>
      <c r="C67" s="357" t="s">
        <v>441</v>
      </c>
      <c r="D67" s="358"/>
      <c r="E67" s="374">
        <v>0</v>
      </c>
      <c r="F67" s="374">
        <v>0</v>
      </c>
      <c r="G67" s="375">
        <v>0</v>
      </c>
      <c r="H67" s="374">
        <v>0</v>
      </c>
      <c r="I67" s="376">
        <v>0</v>
      </c>
      <c r="J67" s="375">
        <v>0</v>
      </c>
    </row>
    <row r="68" spans="1:10" ht="20.100000000000001" customHeight="1" x14ac:dyDescent="0.25">
      <c r="A68" s="305"/>
      <c r="B68" s="356" t="s">
        <v>442</v>
      </c>
      <c r="C68" s="357" t="s">
        <v>443</v>
      </c>
      <c r="D68" s="358"/>
      <c r="E68" s="374">
        <v>0</v>
      </c>
      <c r="F68" s="374">
        <v>0</v>
      </c>
      <c r="G68" s="375">
        <v>0</v>
      </c>
      <c r="H68" s="374">
        <v>0</v>
      </c>
      <c r="I68" s="376">
        <v>0</v>
      </c>
      <c r="J68" s="375">
        <v>0</v>
      </c>
    </row>
    <row r="69" spans="1:10" ht="36" customHeight="1" x14ac:dyDescent="0.25">
      <c r="A69" s="305"/>
      <c r="B69" s="351" t="s">
        <v>444</v>
      </c>
      <c r="C69" s="352"/>
      <c r="D69" s="373"/>
      <c r="E69" s="354">
        <v>56288118.93</v>
      </c>
      <c r="F69" s="354">
        <v>0</v>
      </c>
      <c r="G69" s="354">
        <v>56288118.93</v>
      </c>
      <c r="H69" s="354">
        <v>12064457.49</v>
      </c>
      <c r="I69" s="355">
        <v>12064457.49</v>
      </c>
      <c r="J69" s="354">
        <v>44223661.439999998</v>
      </c>
    </row>
    <row r="70" spans="1:10" ht="20.100000000000001" customHeight="1" x14ac:dyDescent="0.25">
      <c r="A70" s="305"/>
      <c r="B70" s="356" t="s">
        <v>445</v>
      </c>
      <c r="C70" s="357" t="s">
        <v>446</v>
      </c>
      <c r="D70" s="358"/>
      <c r="E70" s="377">
        <v>0</v>
      </c>
      <c r="F70" s="377">
        <v>0</v>
      </c>
      <c r="G70" s="378">
        <v>0</v>
      </c>
      <c r="H70" s="377">
        <v>0</v>
      </c>
      <c r="I70" s="379">
        <v>0</v>
      </c>
      <c r="J70" s="378">
        <v>0</v>
      </c>
    </row>
    <row r="71" spans="1:10" ht="20.100000000000001" customHeight="1" thickBot="1" x14ac:dyDescent="0.3">
      <c r="A71" s="305"/>
      <c r="B71" s="364" t="s">
        <v>447</v>
      </c>
      <c r="C71" s="365" t="s">
        <v>448</v>
      </c>
      <c r="D71" s="366"/>
      <c r="E71" s="380">
        <v>0</v>
      </c>
      <c r="F71" s="380">
        <v>0</v>
      </c>
      <c r="G71" s="381">
        <v>0</v>
      </c>
      <c r="H71" s="380">
        <v>0</v>
      </c>
      <c r="I71" s="382">
        <v>0</v>
      </c>
      <c r="J71" s="381">
        <v>0</v>
      </c>
    </row>
    <row r="72" spans="1:10" ht="20.100000000000001" customHeight="1" x14ac:dyDescent="0.25">
      <c r="A72" s="305"/>
      <c r="B72" s="383" t="s">
        <v>449</v>
      </c>
      <c r="C72" s="384" t="s">
        <v>450</v>
      </c>
      <c r="D72" s="385"/>
      <c r="E72" s="377">
        <v>28352118.93</v>
      </c>
      <c r="F72" s="377">
        <v>0</v>
      </c>
      <c r="G72" s="386">
        <v>28352118.93</v>
      </c>
      <c r="H72" s="377">
        <v>8264789.9900000002</v>
      </c>
      <c r="I72" s="387">
        <v>8264789.9900000002</v>
      </c>
      <c r="J72" s="386">
        <v>20087328.939999998</v>
      </c>
    </row>
    <row r="73" spans="1:10" ht="20.100000000000001" customHeight="1" x14ac:dyDescent="0.25">
      <c r="A73" s="305"/>
      <c r="B73" s="356" t="s">
        <v>451</v>
      </c>
      <c r="C73" s="357" t="s">
        <v>452</v>
      </c>
      <c r="D73" s="358"/>
      <c r="E73" s="377">
        <v>27936000</v>
      </c>
      <c r="F73" s="377">
        <v>0</v>
      </c>
      <c r="G73" s="378">
        <v>27936000</v>
      </c>
      <c r="H73" s="377">
        <v>3799667.5</v>
      </c>
      <c r="I73" s="379">
        <v>3799667.5</v>
      </c>
      <c r="J73" s="378">
        <v>24136332.5</v>
      </c>
    </row>
    <row r="74" spans="1:10" ht="20.100000000000001" customHeight="1" x14ac:dyDescent="0.25">
      <c r="A74" s="305"/>
      <c r="B74" s="356" t="s">
        <v>453</v>
      </c>
      <c r="C74" s="357" t="s">
        <v>454</v>
      </c>
      <c r="D74" s="358"/>
      <c r="E74" s="377">
        <v>0</v>
      </c>
      <c r="F74" s="377">
        <v>0</v>
      </c>
      <c r="G74" s="378">
        <v>0</v>
      </c>
      <c r="H74" s="377">
        <v>0</v>
      </c>
      <c r="I74" s="379">
        <v>0</v>
      </c>
      <c r="J74" s="378">
        <v>0</v>
      </c>
    </row>
    <row r="75" spans="1:10" ht="20.100000000000001" customHeight="1" x14ac:dyDescent="0.25">
      <c r="A75" s="305"/>
      <c r="B75" s="356" t="s">
        <v>455</v>
      </c>
      <c r="C75" s="357" t="s">
        <v>456</v>
      </c>
      <c r="D75" s="358"/>
      <c r="E75" s="377">
        <v>0</v>
      </c>
      <c r="F75" s="377">
        <v>0</v>
      </c>
      <c r="G75" s="378">
        <v>0</v>
      </c>
      <c r="H75" s="377">
        <v>0</v>
      </c>
      <c r="I75" s="379">
        <v>0</v>
      </c>
      <c r="J75" s="378">
        <v>0</v>
      </c>
    </row>
    <row r="76" spans="1:10" ht="20.100000000000001" customHeight="1" x14ac:dyDescent="0.25">
      <c r="A76" s="305"/>
      <c r="B76" s="356" t="s">
        <v>457</v>
      </c>
      <c r="C76" s="357" t="s">
        <v>458</v>
      </c>
      <c r="D76" s="358"/>
      <c r="E76" s="377">
        <v>0</v>
      </c>
      <c r="F76" s="377">
        <v>0</v>
      </c>
      <c r="G76" s="378">
        <v>0</v>
      </c>
      <c r="H76" s="377">
        <v>0</v>
      </c>
      <c r="I76" s="379">
        <v>0</v>
      </c>
      <c r="J76" s="378">
        <v>0</v>
      </c>
    </row>
    <row r="77" spans="1:10" ht="20.100000000000001" customHeight="1" x14ac:dyDescent="0.25">
      <c r="A77" s="305"/>
      <c r="B77" s="351" t="s">
        <v>459</v>
      </c>
      <c r="C77" s="352"/>
      <c r="D77" s="373"/>
      <c r="E77" s="354">
        <v>0</v>
      </c>
      <c r="F77" s="354">
        <v>0</v>
      </c>
      <c r="G77" s="354">
        <v>0</v>
      </c>
      <c r="H77" s="354">
        <v>0</v>
      </c>
      <c r="I77" s="355">
        <v>0</v>
      </c>
      <c r="J77" s="354">
        <v>0</v>
      </c>
    </row>
    <row r="78" spans="1:10" ht="20.100000000000001" customHeight="1" x14ac:dyDescent="0.25">
      <c r="A78" s="305"/>
      <c r="B78" s="356" t="s">
        <v>460</v>
      </c>
      <c r="C78" s="388" t="s">
        <v>461</v>
      </c>
      <c r="D78" s="389"/>
      <c r="E78" s="377">
        <v>0</v>
      </c>
      <c r="F78" s="377">
        <v>0</v>
      </c>
      <c r="G78" s="378">
        <v>0</v>
      </c>
      <c r="H78" s="377">
        <v>0</v>
      </c>
      <c r="I78" s="379">
        <v>0</v>
      </c>
      <c r="J78" s="378">
        <v>0</v>
      </c>
    </row>
    <row r="79" spans="1:10" ht="20.100000000000001" customHeight="1" x14ac:dyDescent="0.25">
      <c r="A79" s="305"/>
      <c r="B79" s="356" t="s">
        <v>462</v>
      </c>
      <c r="C79" s="388" t="s">
        <v>463</v>
      </c>
      <c r="D79" s="389"/>
      <c r="E79" s="377">
        <v>0</v>
      </c>
      <c r="F79" s="377">
        <v>0</v>
      </c>
      <c r="G79" s="378">
        <v>0</v>
      </c>
      <c r="H79" s="377">
        <v>0</v>
      </c>
      <c r="I79" s="379">
        <v>0</v>
      </c>
      <c r="J79" s="378">
        <v>0</v>
      </c>
    </row>
    <row r="80" spans="1:10" ht="20.100000000000001" customHeight="1" x14ac:dyDescent="0.25">
      <c r="A80" s="305"/>
      <c r="B80" s="356" t="s">
        <v>464</v>
      </c>
      <c r="C80" s="388" t="s">
        <v>465</v>
      </c>
      <c r="D80" s="389"/>
      <c r="E80" s="377">
        <v>0</v>
      </c>
      <c r="F80" s="377">
        <v>0</v>
      </c>
      <c r="G80" s="378">
        <v>0</v>
      </c>
      <c r="H80" s="377">
        <v>0</v>
      </c>
      <c r="I80" s="379">
        <v>0</v>
      </c>
      <c r="J80" s="378">
        <v>0</v>
      </c>
    </row>
    <row r="81" spans="1:10" ht="20.100000000000001" customHeight="1" x14ac:dyDescent="0.25">
      <c r="A81" s="305"/>
      <c r="B81" s="351" t="s">
        <v>466</v>
      </c>
      <c r="C81" s="352"/>
      <c r="D81" s="390" t="s">
        <v>467</v>
      </c>
      <c r="E81" s="354">
        <v>7248142.2300000004</v>
      </c>
      <c r="F81" s="354">
        <v>806098.44</v>
      </c>
      <c r="G81" s="354">
        <v>8054240.6699999999</v>
      </c>
      <c r="H81" s="354">
        <v>3877185.54</v>
      </c>
      <c r="I81" s="355">
        <v>3877185.54</v>
      </c>
      <c r="J81" s="354">
        <v>4177055.13</v>
      </c>
    </row>
    <row r="82" spans="1:10" ht="20.100000000000001" customHeight="1" x14ac:dyDescent="0.25">
      <c r="A82" s="305"/>
      <c r="B82" s="356" t="s">
        <v>468</v>
      </c>
      <c r="C82" s="357" t="s">
        <v>469</v>
      </c>
      <c r="D82" s="358"/>
      <c r="E82" s="359">
        <v>6784423.8300000001</v>
      </c>
      <c r="F82" s="359">
        <v>0</v>
      </c>
      <c r="G82" s="360">
        <v>6784423.8300000001</v>
      </c>
      <c r="H82" s="359">
        <v>2766998.37</v>
      </c>
      <c r="I82" s="361">
        <v>2766998.37</v>
      </c>
      <c r="J82" s="360">
        <v>4017425.46</v>
      </c>
    </row>
    <row r="83" spans="1:10" ht="20.100000000000001" customHeight="1" x14ac:dyDescent="0.25">
      <c r="A83" s="305"/>
      <c r="B83" s="356" t="s">
        <v>470</v>
      </c>
      <c r="C83" s="357" t="s">
        <v>471</v>
      </c>
      <c r="D83" s="358"/>
      <c r="E83" s="359">
        <v>463718.40000000002</v>
      </c>
      <c r="F83" s="359">
        <v>0</v>
      </c>
      <c r="G83" s="360">
        <v>463718.40000000002</v>
      </c>
      <c r="H83" s="359">
        <v>304088.73000000004</v>
      </c>
      <c r="I83" s="361">
        <v>304088.73000000004</v>
      </c>
      <c r="J83" s="360">
        <v>159629.66999999998</v>
      </c>
    </row>
    <row r="84" spans="1:10" ht="20.100000000000001" customHeight="1" x14ac:dyDescent="0.25">
      <c r="A84" s="305"/>
      <c r="B84" s="356" t="s">
        <v>472</v>
      </c>
      <c r="C84" s="357" t="s">
        <v>473</v>
      </c>
      <c r="D84" s="358"/>
      <c r="E84" s="377">
        <v>0</v>
      </c>
      <c r="F84" s="377">
        <v>0</v>
      </c>
      <c r="G84" s="378">
        <v>0</v>
      </c>
      <c r="H84" s="377">
        <v>0</v>
      </c>
      <c r="I84" s="379">
        <v>0</v>
      </c>
      <c r="J84" s="378">
        <v>0</v>
      </c>
    </row>
    <row r="85" spans="1:10" ht="20.100000000000001" customHeight="1" x14ac:dyDescent="0.25">
      <c r="A85" s="305"/>
      <c r="B85" s="356" t="s">
        <v>474</v>
      </c>
      <c r="C85" s="357" t="s">
        <v>475</v>
      </c>
      <c r="D85" s="358"/>
      <c r="E85" s="377">
        <v>0</v>
      </c>
      <c r="F85" s="377">
        <v>0</v>
      </c>
      <c r="G85" s="378">
        <v>0</v>
      </c>
      <c r="H85" s="377">
        <v>0</v>
      </c>
      <c r="I85" s="379">
        <v>0</v>
      </c>
      <c r="J85" s="378">
        <v>0</v>
      </c>
    </row>
    <row r="86" spans="1:10" ht="20.100000000000001" customHeight="1" x14ac:dyDescent="0.25">
      <c r="A86" s="305"/>
      <c r="B86" s="356" t="s">
        <v>476</v>
      </c>
      <c r="C86" s="357" t="s">
        <v>477</v>
      </c>
      <c r="D86" s="358"/>
      <c r="E86" s="377">
        <v>0</v>
      </c>
      <c r="F86" s="377">
        <v>0</v>
      </c>
      <c r="G86" s="378">
        <v>0</v>
      </c>
      <c r="H86" s="377">
        <v>0</v>
      </c>
      <c r="I86" s="379">
        <v>0</v>
      </c>
      <c r="J86" s="378">
        <v>0</v>
      </c>
    </row>
    <row r="87" spans="1:10" ht="20.100000000000001" customHeight="1" x14ac:dyDescent="0.25">
      <c r="A87" s="305"/>
      <c r="B87" s="356" t="s">
        <v>478</v>
      </c>
      <c r="C87" s="357" t="s">
        <v>479</v>
      </c>
      <c r="D87" s="358"/>
      <c r="E87" s="377">
        <v>0</v>
      </c>
      <c r="F87" s="377">
        <v>0</v>
      </c>
      <c r="G87" s="378">
        <v>0</v>
      </c>
      <c r="H87" s="377">
        <v>0</v>
      </c>
      <c r="I87" s="379">
        <v>0</v>
      </c>
      <c r="J87" s="378">
        <v>0</v>
      </c>
    </row>
    <row r="88" spans="1:10" ht="20.100000000000001" customHeight="1" x14ac:dyDescent="0.25">
      <c r="A88" s="305"/>
      <c r="B88" s="356" t="s">
        <v>480</v>
      </c>
      <c r="C88" s="357" t="s">
        <v>481</v>
      </c>
      <c r="D88" s="358"/>
      <c r="E88" s="359">
        <v>0</v>
      </c>
      <c r="F88" s="359">
        <v>806098.44</v>
      </c>
      <c r="G88" s="378">
        <v>806098.44</v>
      </c>
      <c r="H88" s="359">
        <v>806098.44</v>
      </c>
      <c r="I88" s="379">
        <v>806098.44</v>
      </c>
      <c r="J88" s="378">
        <v>0</v>
      </c>
    </row>
    <row r="89" spans="1:10" ht="20.100000000000001" customHeight="1" x14ac:dyDescent="0.25">
      <c r="A89" s="305"/>
      <c r="B89" s="391" t="s">
        <v>482</v>
      </c>
      <c r="C89" s="392"/>
      <c r="D89" s="393"/>
      <c r="E89" s="354">
        <v>0</v>
      </c>
      <c r="F89" s="354">
        <v>0</v>
      </c>
      <c r="G89" s="354">
        <v>0</v>
      </c>
      <c r="H89" s="354">
        <v>0</v>
      </c>
      <c r="I89" s="355">
        <v>0</v>
      </c>
      <c r="J89" s="354">
        <v>0</v>
      </c>
    </row>
    <row r="90" spans="1:10" ht="20.100000000000001" customHeight="1" x14ac:dyDescent="0.25">
      <c r="A90" s="305"/>
      <c r="B90" s="351" t="s">
        <v>342</v>
      </c>
      <c r="C90" s="352"/>
      <c r="D90" s="362" t="s">
        <v>343</v>
      </c>
      <c r="E90" s="354">
        <v>0</v>
      </c>
      <c r="F90" s="354">
        <v>0</v>
      </c>
      <c r="G90" s="354">
        <v>0</v>
      </c>
      <c r="H90" s="354">
        <v>0</v>
      </c>
      <c r="I90" s="355">
        <v>0</v>
      </c>
      <c r="J90" s="354">
        <v>0</v>
      </c>
    </row>
    <row r="91" spans="1:10" ht="20.100000000000001" customHeight="1" x14ac:dyDescent="0.25">
      <c r="A91" s="305"/>
      <c r="B91" s="356" t="s">
        <v>344</v>
      </c>
      <c r="C91" s="357" t="s">
        <v>345</v>
      </c>
      <c r="D91" s="358"/>
      <c r="E91" s="377">
        <v>0</v>
      </c>
      <c r="F91" s="377">
        <v>0</v>
      </c>
      <c r="G91" s="378">
        <v>0</v>
      </c>
      <c r="H91" s="377">
        <v>0</v>
      </c>
      <c r="I91" s="379">
        <v>0</v>
      </c>
      <c r="J91" s="378">
        <v>0</v>
      </c>
    </row>
    <row r="92" spans="1:10" ht="20.100000000000001" customHeight="1" x14ac:dyDescent="0.25">
      <c r="A92" s="305"/>
      <c r="B92" s="356" t="s">
        <v>346</v>
      </c>
      <c r="C92" s="357" t="s">
        <v>347</v>
      </c>
      <c r="D92" s="358"/>
      <c r="E92" s="377">
        <v>0</v>
      </c>
      <c r="F92" s="377">
        <v>0</v>
      </c>
      <c r="G92" s="378">
        <v>0</v>
      </c>
      <c r="H92" s="377">
        <v>0</v>
      </c>
      <c r="I92" s="379">
        <v>0</v>
      </c>
      <c r="J92" s="378">
        <v>0</v>
      </c>
    </row>
    <row r="93" spans="1:10" ht="20.100000000000001" customHeight="1" x14ac:dyDescent="0.25">
      <c r="A93" s="305"/>
      <c r="B93" s="356" t="s">
        <v>348</v>
      </c>
      <c r="C93" s="357" t="s">
        <v>349</v>
      </c>
      <c r="D93" s="358"/>
      <c r="E93" s="377">
        <v>0</v>
      </c>
      <c r="F93" s="377">
        <v>0</v>
      </c>
      <c r="G93" s="378">
        <v>0</v>
      </c>
      <c r="H93" s="377">
        <v>0</v>
      </c>
      <c r="I93" s="379">
        <v>0</v>
      </c>
      <c r="J93" s="378">
        <v>0</v>
      </c>
    </row>
    <row r="94" spans="1:10" ht="20.100000000000001" customHeight="1" x14ac:dyDescent="0.25">
      <c r="A94" s="305"/>
      <c r="B94" s="356" t="s">
        <v>350</v>
      </c>
      <c r="C94" s="357" t="s">
        <v>351</v>
      </c>
      <c r="D94" s="358"/>
      <c r="E94" s="377">
        <v>0</v>
      </c>
      <c r="F94" s="377">
        <v>0</v>
      </c>
      <c r="G94" s="378">
        <v>0</v>
      </c>
      <c r="H94" s="377">
        <v>0</v>
      </c>
      <c r="I94" s="379">
        <v>0</v>
      </c>
      <c r="J94" s="378">
        <v>0</v>
      </c>
    </row>
    <row r="95" spans="1:10" ht="20.100000000000001" customHeight="1" x14ac:dyDescent="0.25">
      <c r="A95" s="305"/>
      <c r="B95" s="356" t="s">
        <v>352</v>
      </c>
      <c r="C95" s="357" t="s">
        <v>353</v>
      </c>
      <c r="D95" s="358"/>
      <c r="E95" s="377">
        <v>0</v>
      </c>
      <c r="F95" s="377">
        <v>0</v>
      </c>
      <c r="G95" s="378">
        <v>0</v>
      </c>
      <c r="H95" s="377">
        <v>0</v>
      </c>
      <c r="I95" s="379">
        <v>0</v>
      </c>
      <c r="J95" s="378">
        <v>0</v>
      </c>
    </row>
    <row r="96" spans="1:10" ht="20.100000000000001" customHeight="1" x14ac:dyDescent="0.25">
      <c r="A96" s="305"/>
      <c r="B96" s="356" t="s">
        <v>354</v>
      </c>
      <c r="C96" s="357" t="s">
        <v>355</v>
      </c>
      <c r="D96" s="358"/>
      <c r="E96" s="377">
        <v>0</v>
      </c>
      <c r="F96" s="377">
        <v>0</v>
      </c>
      <c r="G96" s="378">
        <v>0</v>
      </c>
      <c r="H96" s="377">
        <v>0</v>
      </c>
      <c r="I96" s="379">
        <v>0</v>
      </c>
      <c r="J96" s="378">
        <v>0</v>
      </c>
    </row>
    <row r="97" spans="1:10" ht="20.100000000000001" customHeight="1" x14ac:dyDescent="0.25">
      <c r="A97" s="305"/>
      <c r="B97" s="356" t="s">
        <v>356</v>
      </c>
      <c r="C97" s="357" t="s">
        <v>357</v>
      </c>
      <c r="D97" s="358"/>
      <c r="E97" s="377">
        <v>0</v>
      </c>
      <c r="F97" s="377">
        <v>0</v>
      </c>
      <c r="G97" s="378">
        <v>0</v>
      </c>
      <c r="H97" s="377">
        <v>0</v>
      </c>
      <c r="I97" s="379">
        <v>0</v>
      </c>
      <c r="J97" s="378">
        <v>0</v>
      </c>
    </row>
    <row r="98" spans="1:10" ht="20.100000000000001" customHeight="1" x14ac:dyDescent="0.25">
      <c r="A98" s="305"/>
      <c r="B98" s="351" t="s">
        <v>358</v>
      </c>
      <c r="C98" s="352"/>
      <c r="D98" s="362" t="s">
        <v>359</v>
      </c>
      <c r="E98" s="354">
        <v>0</v>
      </c>
      <c r="F98" s="354">
        <v>0</v>
      </c>
      <c r="G98" s="354">
        <v>0</v>
      </c>
      <c r="H98" s="354">
        <v>0</v>
      </c>
      <c r="I98" s="355">
        <v>0</v>
      </c>
      <c r="J98" s="354">
        <v>0</v>
      </c>
    </row>
    <row r="99" spans="1:10" ht="31.5" customHeight="1" x14ac:dyDescent="0.25">
      <c r="A99" s="305"/>
      <c r="B99" s="356" t="s">
        <v>360</v>
      </c>
      <c r="C99" s="357" t="s">
        <v>361</v>
      </c>
      <c r="D99" s="358"/>
      <c r="E99" s="377">
        <v>0</v>
      </c>
      <c r="F99" s="377">
        <v>0</v>
      </c>
      <c r="G99" s="378">
        <v>0</v>
      </c>
      <c r="H99" s="377">
        <v>0</v>
      </c>
      <c r="I99" s="379">
        <v>0</v>
      </c>
      <c r="J99" s="378">
        <v>0</v>
      </c>
    </row>
    <row r="100" spans="1:10" ht="20.100000000000001" customHeight="1" thickBot="1" x14ac:dyDescent="0.3">
      <c r="A100" s="305"/>
      <c r="B100" s="364" t="s">
        <v>362</v>
      </c>
      <c r="C100" s="365" t="s">
        <v>363</v>
      </c>
      <c r="D100" s="366"/>
      <c r="E100" s="380">
        <v>0</v>
      </c>
      <c r="F100" s="380">
        <v>0</v>
      </c>
      <c r="G100" s="381">
        <v>0</v>
      </c>
      <c r="H100" s="380">
        <v>0</v>
      </c>
      <c r="I100" s="382">
        <v>0</v>
      </c>
      <c r="J100" s="381">
        <v>0</v>
      </c>
    </row>
    <row r="101" spans="1:10" ht="20.100000000000001" customHeight="1" x14ac:dyDescent="0.25">
      <c r="A101" s="305"/>
      <c r="B101" s="383" t="s">
        <v>364</v>
      </c>
      <c r="C101" s="384" t="s">
        <v>365</v>
      </c>
      <c r="D101" s="385"/>
      <c r="E101" s="394">
        <v>0</v>
      </c>
      <c r="F101" s="394">
        <v>0</v>
      </c>
      <c r="G101" s="386">
        <v>0</v>
      </c>
      <c r="H101" s="394">
        <v>0</v>
      </c>
      <c r="I101" s="387">
        <v>0</v>
      </c>
      <c r="J101" s="386">
        <v>0</v>
      </c>
    </row>
    <row r="102" spans="1:10" ht="20.100000000000001" customHeight="1" x14ac:dyDescent="0.25">
      <c r="A102" s="305"/>
      <c r="B102" s="356" t="s">
        <v>366</v>
      </c>
      <c r="C102" s="357" t="s">
        <v>367</v>
      </c>
      <c r="D102" s="358"/>
      <c r="E102" s="377">
        <v>0</v>
      </c>
      <c r="F102" s="377">
        <v>0</v>
      </c>
      <c r="G102" s="378">
        <v>0</v>
      </c>
      <c r="H102" s="377">
        <v>0</v>
      </c>
      <c r="I102" s="379">
        <v>0</v>
      </c>
      <c r="J102" s="378">
        <v>0</v>
      </c>
    </row>
    <row r="103" spans="1:10" ht="20.100000000000001" customHeight="1" x14ac:dyDescent="0.25">
      <c r="A103" s="305"/>
      <c r="B103" s="356" t="s">
        <v>368</v>
      </c>
      <c r="C103" s="357" t="s">
        <v>369</v>
      </c>
      <c r="D103" s="358"/>
      <c r="E103" s="377">
        <v>0</v>
      </c>
      <c r="F103" s="377">
        <v>0</v>
      </c>
      <c r="G103" s="378">
        <v>0</v>
      </c>
      <c r="H103" s="377">
        <v>0</v>
      </c>
      <c r="I103" s="379">
        <v>0</v>
      </c>
      <c r="J103" s="378">
        <v>0</v>
      </c>
    </row>
    <row r="104" spans="1:10" ht="20.100000000000001" customHeight="1" x14ac:dyDescent="0.25">
      <c r="A104" s="305"/>
      <c r="B104" s="356" t="s">
        <v>370</v>
      </c>
      <c r="C104" s="357" t="s">
        <v>371</v>
      </c>
      <c r="D104" s="358"/>
      <c r="E104" s="377">
        <v>0</v>
      </c>
      <c r="F104" s="377">
        <v>0</v>
      </c>
      <c r="G104" s="378">
        <v>0</v>
      </c>
      <c r="H104" s="377">
        <v>0</v>
      </c>
      <c r="I104" s="379">
        <v>0</v>
      </c>
      <c r="J104" s="378">
        <v>0</v>
      </c>
    </row>
    <row r="105" spans="1:10" ht="20.100000000000001" customHeight="1" x14ac:dyDescent="0.25">
      <c r="A105" s="305"/>
      <c r="B105" s="356" t="s">
        <v>372</v>
      </c>
      <c r="C105" s="357" t="s">
        <v>373</v>
      </c>
      <c r="D105" s="358"/>
      <c r="E105" s="377">
        <v>0</v>
      </c>
      <c r="F105" s="377">
        <v>0</v>
      </c>
      <c r="G105" s="378">
        <v>0</v>
      </c>
      <c r="H105" s="377">
        <v>0</v>
      </c>
      <c r="I105" s="379">
        <v>0</v>
      </c>
      <c r="J105" s="378">
        <v>0</v>
      </c>
    </row>
    <row r="106" spans="1:10" ht="20.100000000000001" customHeight="1" x14ac:dyDescent="0.25">
      <c r="A106" s="305"/>
      <c r="B106" s="356" t="s">
        <v>374</v>
      </c>
      <c r="C106" s="357" t="s">
        <v>375</v>
      </c>
      <c r="D106" s="358"/>
      <c r="E106" s="377">
        <v>0</v>
      </c>
      <c r="F106" s="377">
        <v>0</v>
      </c>
      <c r="G106" s="378">
        <v>0</v>
      </c>
      <c r="H106" s="377">
        <v>0</v>
      </c>
      <c r="I106" s="379">
        <v>0</v>
      </c>
      <c r="J106" s="378">
        <v>0</v>
      </c>
    </row>
    <row r="107" spans="1:10" ht="20.100000000000001" customHeight="1" x14ac:dyDescent="0.25">
      <c r="A107" s="305"/>
      <c r="B107" s="356" t="s">
        <v>376</v>
      </c>
      <c r="C107" s="357" t="s">
        <v>377</v>
      </c>
      <c r="D107" s="358"/>
      <c r="E107" s="377">
        <v>0</v>
      </c>
      <c r="F107" s="377">
        <v>0</v>
      </c>
      <c r="G107" s="378">
        <v>0</v>
      </c>
      <c r="H107" s="377">
        <v>0</v>
      </c>
      <c r="I107" s="379">
        <v>0</v>
      </c>
      <c r="J107" s="378">
        <v>0</v>
      </c>
    </row>
    <row r="108" spans="1:10" ht="20.100000000000001" customHeight="1" x14ac:dyDescent="0.25">
      <c r="A108" s="305"/>
      <c r="B108" s="351" t="s">
        <v>378</v>
      </c>
      <c r="C108" s="352"/>
      <c r="D108" s="362" t="s">
        <v>379</v>
      </c>
      <c r="E108" s="354">
        <v>0</v>
      </c>
      <c r="F108" s="354">
        <v>0</v>
      </c>
      <c r="G108" s="354">
        <v>0</v>
      </c>
      <c r="H108" s="354">
        <v>0</v>
      </c>
      <c r="I108" s="355">
        <v>0</v>
      </c>
      <c r="J108" s="354">
        <v>0</v>
      </c>
    </row>
    <row r="109" spans="1:10" ht="20.100000000000001" customHeight="1" x14ac:dyDescent="0.25">
      <c r="A109" s="305"/>
      <c r="B109" s="356" t="s">
        <v>380</v>
      </c>
      <c r="C109" s="357" t="s">
        <v>381</v>
      </c>
      <c r="D109" s="358"/>
      <c r="E109" s="377">
        <v>0</v>
      </c>
      <c r="F109" s="377">
        <v>0</v>
      </c>
      <c r="G109" s="378">
        <v>0</v>
      </c>
      <c r="H109" s="377">
        <v>0</v>
      </c>
      <c r="I109" s="379">
        <v>0</v>
      </c>
      <c r="J109" s="378">
        <v>0</v>
      </c>
    </row>
    <row r="110" spans="1:10" ht="20.100000000000001" customHeight="1" x14ac:dyDescent="0.25">
      <c r="A110" s="305"/>
      <c r="B110" s="356" t="s">
        <v>382</v>
      </c>
      <c r="C110" s="357" t="s">
        <v>383</v>
      </c>
      <c r="D110" s="358"/>
      <c r="E110" s="377">
        <v>0</v>
      </c>
      <c r="F110" s="377">
        <v>0</v>
      </c>
      <c r="G110" s="378">
        <v>0</v>
      </c>
      <c r="H110" s="377">
        <v>0</v>
      </c>
      <c r="I110" s="379">
        <v>0</v>
      </c>
      <c r="J110" s="378">
        <v>0</v>
      </c>
    </row>
    <row r="111" spans="1:10" ht="25.5" customHeight="1" x14ac:dyDescent="0.25">
      <c r="A111" s="305"/>
      <c r="B111" s="356" t="s">
        <v>384</v>
      </c>
      <c r="C111" s="357" t="s">
        <v>385</v>
      </c>
      <c r="D111" s="358"/>
      <c r="E111" s="377">
        <v>0</v>
      </c>
      <c r="F111" s="377">
        <v>0</v>
      </c>
      <c r="G111" s="378">
        <v>0</v>
      </c>
      <c r="H111" s="378">
        <v>0</v>
      </c>
      <c r="I111" s="395">
        <v>0</v>
      </c>
      <c r="J111" s="378">
        <v>0</v>
      </c>
    </row>
    <row r="112" spans="1:10" ht="20.100000000000001" customHeight="1" x14ac:dyDescent="0.25">
      <c r="A112" s="305"/>
      <c r="B112" s="356" t="s">
        <v>386</v>
      </c>
      <c r="C112" s="357" t="s">
        <v>387</v>
      </c>
      <c r="D112" s="358"/>
      <c r="E112" s="377">
        <v>0</v>
      </c>
      <c r="F112" s="377">
        <v>0</v>
      </c>
      <c r="G112" s="378">
        <v>0</v>
      </c>
      <c r="H112" s="377">
        <v>0</v>
      </c>
      <c r="I112" s="379">
        <v>0</v>
      </c>
      <c r="J112" s="378">
        <v>0</v>
      </c>
    </row>
    <row r="113" spans="1:10" ht="36.75" customHeight="1" x14ac:dyDescent="0.25">
      <c r="A113" s="305"/>
      <c r="B113" s="356" t="s">
        <v>388</v>
      </c>
      <c r="C113" s="357" t="s">
        <v>389</v>
      </c>
      <c r="D113" s="358"/>
      <c r="E113" s="377">
        <v>0</v>
      </c>
      <c r="F113" s="377">
        <v>0</v>
      </c>
      <c r="G113" s="378">
        <v>0</v>
      </c>
      <c r="H113" s="377">
        <v>0</v>
      </c>
      <c r="I113" s="379">
        <v>0</v>
      </c>
      <c r="J113" s="378">
        <v>0</v>
      </c>
    </row>
    <row r="114" spans="1:10" ht="20.100000000000001" customHeight="1" x14ac:dyDescent="0.25">
      <c r="A114" s="305"/>
      <c r="B114" s="356" t="s">
        <v>390</v>
      </c>
      <c r="C114" s="357" t="s">
        <v>391</v>
      </c>
      <c r="D114" s="358"/>
      <c r="E114" s="377">
        <v>0</v>
      </c>
      <c r="F114" s="377">
        <v>0</v>
      </c>
      <c r="G114" s="378">
        <v>0</v>
      </c>
      <c r="H114" s="377">
        <v>0</v>
      </c>
      <c r="I114" s="379">
        <v>0</v>
      </c>
      <c r="J114" s="378">
        <v>0</v>
      </c>
    </row>
    <row r="115" spans="1:10" ht="20.100000000000001" customHeight="1" x14ac:dyDescent="0.25">
      <c r="A115" s="305"/>
      <c r="B115" s="356" t="s">
        <v>392</v>
      </c>
      <c r="C115" s="357" t="s">
        <v>393</v>
      </c>
      <c r="D115" s="358"/>
      <c r="E115" s="377">
        <v>0</v>
      </c>
      <c r="F115" s="377">
        <v>0</v>
      </c>
      <c r="G115" s="378">
        <v>0</v>
      </c>
      <c r="H115" s="377">
        <v>0</v>
      </c>
      <c r="I115" s="379">
        <v>0</v>
      </c>
      <c r="J115" s="378">
        <v>0</v>
      </c>
    </row>
    <row r="116" spans="1:10" ht="20.100000000000001" customHeight="1" x14ac:dyDescent="0.25">
      <c r="A116" s="305"/>
      <c r="B116" s="356" t="s">
        <v>394</v>
      </c>
      <c r="C116" s="357" t="s">
        <v>395</v>
      </c>
      <c r="D116" s="358"/>
      <c r="E116" s="377">
        <v>0</v>
      </c>
      <c r="F116" s="377">
        <v>0</v>
      </c>
      <c r="G116" s="378">
        <v>0</v>
      </c>
      <c r="H116" s="377">
        <v>0</v>
      </c>
      <c r="I116" s="379">
        <v>0</v>
      </c>
      <c r="J116" s="378">
        <v>0</v>
      </c>
    </row>
    <row r="117" spans="1:10" ht="20.100000000000001" customHeight="1" x14ac:dyDescent="0.25">
      <c r="A117" s="305"/>
      <c r="B117" s="356" t="s">
        <v>396</v>
      </c>
      <c r="C117" s="357" t="s">
        <v>397</v>
      </c>
      <c r="D117" s="358"/>
      <c r="E117" s="377">
        <v>0</v>
      </c>
      <c r="F117" s="377">
        <v>0</v>
      </c>
      <c r="G117" s="378">
        <v>0</v>
      </c>
      <c r="H117" s="377">
        <v>0</v>
      </c>
      <c r="I117" s="379">
        <v>0</v>
      </c>
      <c r="J117" s="378">
        <v>0</v>
      </c>
    </row>
    <row r="118" spans="1:10" ht="36" customHeight="1" x14ac:dyDescent="0.25">
      <c r="A118" s="305"/>
      <c r="B118" s="351" t="s">
        <v>483</v>
      </c>
      <c r="C118" s="352"/>
      <c r="D118" s="373"/>
      <c r="E118" s="354">
        <v>0</v>
      </c>
      <c r="F118" s="354">
        <v>0</v>
      </c>
      <c r="G118" s="354">
        <v>0</v>
      </c>
      <c r="H118" s="354">
        <v>0</v>
      </c>
      <c r="I118" s="355">
        <v>0</v>
      </c>
      <c r="J118" s="354">
        <v>0</v>
      </c>
    </row>
    <row r="119" spans="1:10" ht="20.100000000000001" customHeight="1" x14ac:dyDescent="0.25">
      <c r="A119" s="305"/>
      <c r="B119" s="356" t="s">
        <v>399</v>
      </c>
      <c r="C119" s="357" t="s">
        <v>400</v>
      </c>
      <c r="D119" s="358"/>
      <c r="E119" s="377">
        <v>0</v>
      </c>
      <c r="F119" s="377">
        <v>0</v>
      </c>
      <c r="G119" s="378">
        <v>0</v>
      </c>
      <c r="H119" s="377">
        <v>0</v>
      </c>
      <c r="I119" s="379">
        <v>0</v>
      </c>
      <c r="J119" s="378">
        <v>0</v>
      </c>
    </row>
    <row r="120" spans="1:10" ht="20.100000000000001" customHeight="1" x14ac:dyDescent="0.25">
      <c r="A120" s="305"/>
      <c r="B120" s="356" t="s">
        <v>401</v>
      </c>
      <c r="C120" s="357" t="s">
        <v>402</v>
      </c>
      <c r="D120" s="358"/>
      <c r="E120" s="377">
        <v>0</v>
      </c>
      <c r="F120" s="377">
        <v>0</v>
      </c>
      <c r="G120" s="378">
        <v>0</v>
      </c>
      <c r="H120" s="377">
        <v>0</v>
      </c>
      <c r="I120" s="379">
        <v>0</v>
      </c>
      <c r="J120" s="378">
        <v>0</v>
      </c>
    </row>
    <row r="121" spans="1:10" ht="20.100000000000001" customHeight="1" x14ac:dyDescent="0.25">
      <c r="A121" s="305"/>
      <c r="B121" s="356" t="s">
        <v>403</v>
      </c>
      <c r="C121" s="357" t="s">
        <v>404</v>
      </c>
      <c r="D121" s="358"/>
      <c r="E121" s="377">
        <v>0</v>
      </c>
      <c r="F121" s="377">
        <v>0</v>
      </c>
      <c r="G121" s="378">
        <v>0</v>
      </c>
      <c r="H121" s="377">
        <v>0</v>
      </c>
      <c r="I121" s="379">
        <v>0</v>
      </c>
      <c r="J121" s="378">
        <v>0</v>
      </c>
    </row>
    <row r="122" spans="1:10" ht="20.100000000000001" customHeight="1" x14ac:dyDescent="0.25">
      <c r="A122" s="305"/>
      <c r="B122" s="356" t="s">
        <v>405</v>
      </c>
      <c r="C122" s="357" t="s">
        <v>406</v>
      </c>
      <c r="D122" s="358"/>
      <c r="E122" s="377">
        <v>0</v>
      </c>
      <c r="F122" s="377">
        <v>0</v>
      </c>
      <c r="G122" s="378">
        <v>0</v>
      </c>
      <c r="H122" s="377">
        <v>0</v>
      </c>
      <c r="I122" s="379">
        <v>0</v>
      </c>
      <c r="J122" s="378">
        <v>0</v>
      </c>
    </row>
    <row r="123" spans="1:10" ht="20.100000000000001" customHeight="1" x14ac:dyDescent="0.25">
      <c r="A123" s="305"/>
      <c r="B123" s="356" t="s">
        <v>407</v>
      </c>
      <c r="C123" s="357" t="s">
        <v>408</v>
      </c>
      <c r="D123" s="358"/>
      <c r="E123" s="377">
        <v>0</v>
      </c>
      <c r="F123" s="377">
        <v>0</v>
      </c>
      <c r="G123" s="378">
        <v>0</v>
      </c>
      <c r="H123" s="377">
        <v>0</v>
      </c>
      <c r="I123" s="379">
        <v>0</v>
      </c>
      <c r="J123" s="378">
        <v>0</v>
      </c>
    </row>
    <row r="124" spans="1:10" ht="20.100000000000001" customHeight="1" x14ac:dyDescent="0.25">
      <c r="A124" s="305"/>
      <c r="B124" s="356" t="s">
        <v>409</v>
      </c>
      <c r="C124" s="357" t="s">
        <v>410</v>
      </c>
      <c r="D124" s="358"/>
      <c r="E124" s="377">
        <v>0</v>
      </c>
      <c r="F124" s="377">
        <v>0</v>
      </c>
      <c r="G124" s="378">
        <v>0</v>
      </c>
      <c r="H124" s="377">
        <v>0</v>
      </c>
      <c r="I124" s="379">
        <v>0</v>
      </c>
      <c r="J124" s="378">
        <v>0</v>
      </c>
    </row>
    <row r="125" spans="1:10" ht="20.100000000000001" customHeight="1" x14ac:dyDescent="0.25">
      <c r="A125" s="305"/>
      <c r="B125" s="356" t="s">
        <v>411</v>
      </c>
      <c r="C125" s="357" t="s">
        <v>412</v>
      </c>
      <c r="D125" s="358"/>
      <c r="E125" s="377">
        <v>0</v>
      </c>
      <c r="F125" s="377">
        <v>0</v>
      </c>
      <c r="G125" s="378">
        <v>0</v>
      </c>
      <c r="H125" s="377">
        <v>0</v>
      </c>
      <c r="I125" s="379">
        <v>0</v>
      </c>
      <c r="J125" s="378">
        <v>0</v>
      </c>
    </row>
    <row r="126" spans="1:10" ht="20.100000000000001" customHeight="1" x14ac:dyDescent="0.25">
      <c r="A126" s="305"/>
      <c r="B126" s="356" t="s">
        <v>413</v>
      </c>
      <c r="C126" s="357" t="s">
        <v>414</v>
      </c>
      <c r="D126" s="358"/>
      <c r="E126" s="377">
        <v>0</v>
      </c>
      <c r="F126" s="377">
        <v>0</v>
      </c>
      <c r="G126" s="378">
        <v>0</v>
      </c>
      <c r="H126" s="377">
        <v>0</v>
      </c>
      <c r="I126" s="379">
        <v>0</v>
      </c>
      <c r="J126" s="378">
        <v>0</v>
      </c>
    </row>
    <row r="127" spans="1:10" ht="20.100000000000001" customHeight="1" thickBot="1" x14ac:dyDescent="0.3">
      <c r="A127" s="305"/>
      <c r="B127" s="364" t="s">
        <v>415</v>
      </c>
      <c r="C127" s="365" t="s">
        <v>416</v>
      </c>
      <c r="D127" s="366"/>
      <c r="E127" s="380">
        <v>0</v>
      </c>
      <c r="F127" s="380">
        <v>0</v>
      </c>
      <c r="G127" s="381">
        <v>0</v>
      </c>
      <c r="H127" s="380">
        <v>0</v>
      </c>
      <c r="I127" s="382">
        <v>0</v>
      </c>
      <c r="J127" s="381">
        <v>0</v>
      </c>
    </row>
    <row r="128" spans="1:10" ht="29.25" customHeight="1" x14ac:dyDescent="0.25">
      <c r="A128" s="305"/>
      <c r="B128" s="370" t="s">
        <v>417</v>
      </c>
      <c r="C128" s="371"/>
      <c r="D128" s="372"/>
      <c r="E128" s="348">
        <v>0</v>
      </c>
      <c r="F128" s="348">
        <v>0</v>
      </c>
      <c r="G128" s="348">
        <v>0</v>
      </c>
      <c r="H128" s="348">
        <v>0</v>
      </c>
      <c r="I128" s="349">
        <v>0</v>
      </c>
      <c r="J128" s="348">
        <v>0</v>
      </c>
    </row>
    <row r="129" spans="1:10" ht="20.100000000000001" customHeight="1" x14ac:dyDescent="0.25">
      <c r="A129" s="305"/>
      <c r="B129" s="356" t="s">
        <v>418</v>
      </c>
      <c r="C129" s="357" t="s">
        <v>419</v>
      </c>
      <c r="D129" s="358"/>
      <c r="E129" s="377">
        <v>0</v>
      </c>
      <c r="F129" s="377">
        <v>0</v>
      </c>
      <c r="G129" s="378">
        <v>0</v>
      </c>
      <c r="H129" s="377">
        <v>0</v>
      </c>
      <c r="I129" s="379">
        <v>0</v>
      </c>
      <c r="J129" s="378">
        <v>0</v>
      </c>
    </row>
    <row r="130" spans="1:10" ht="20.100000000000001" customHeight="1" x14ac:dyDescent="0.25">
      <c r="A130" s="305"/>
      <c r="B130" s="356" t="s">
        <v>420</v>
      </c>
      <c r="C130" s="357" t="s">
        <v>421</v>
      </c>
      <c r="D130" s="358"/>
      <c r="E130" s="377">
        <v>0</v>
      </c>
      <c r="F130" s="377">
        <v>0</v>
      </c>
      <c r="G130" s="378">
        <v>0</v>
      </c>
      <c r="H130" s="377">
        <v>0</v>
      </c>
      <c r="I130" s="379">
        <v>0</v>
      </c>
      <c r="J130" s="378">
        <v>0</v>
      </c>
    </row>
    <row r="131" spans="1:10" ht="20.100000000000001" customHeight="1" x14ac:dyDescent="0.25">
      <c r="A131" s="305"/>
      <c r="B131" s="356" t="s">
        <v>422</v>
      </c>
      <c r="C131" s="357" t="s">
        <v>423</v>
      </c>
      <c r="D131" s="358"/>
      <c r="E131" s="377">
        <v>0</v>
      </c>
      <c r="F131" s="377">
        <v>0</v>
      </c>
      <c r="G131" s="378">
        <v>0</v>
      </c>
      <c r="H131" s="377">
        <v>0</v>
      </c>
      <c r="I131" s="379">
        <v>0</v>
      </c>
      <c r="J131" s="378">
        <v>0</v>
      </c>
    </row>
    <row r="132" spans="1:10" ht="20.100000000000001" customHeight="1" x14ac:dyDescent="0.25">
      <c r="A132" s="305"/>
      <c r="B132" s="356" t="s">
        <v>424</v>
      </c>
      <c r="C132" s="357" t="s">
        <v>425</v>
      </c>
      <c r="D132" s="358"/>
      <c r="E132" s="377">
        <v>0</v>
      </c>
      <c r="F132" s="377">
        <v>0</v>
      </c>
      <c r="G132" s="378">
        <v>0</v>
      </c>
      <c r="H132" s="377">
        <v>0</v>
      </c>
      <c r="I132" s="379">
        <v>0</v>
      </c>
      <c r="J132" s="378">
        <v>0</v>
      </c>
    </row>
    <row r="133" spans="1:10" ht="20.100000000000001" customHeight="1" x14ac:dyDescent="0.25">
      <c r="A133" s="305"/>
      <c r="B133" s="356" t="s">
        <v>426</v>
      </c>
      <c r="C133" s="357" t="s">
        <v>427</v>
      </c>
      <c r="D133" s="358"/>
      <c r="E133" s="377">
        <v>0</v>
      </c>
      <c r="F133" s="377">
        <v>0</v>
      </c>
      <c r="G133" s="378">
        <v>0</v>
      </c>
      <c r="H133" s="377">
        <v>0</v>
      </c>
      <c r="I133" s="379">
        <v>0</v>
      </c>
      <c r="J133" s="378">
        <v>0</v>
      </c>
    </row>
    <row r="134" spans="1:10" ht="20.100000000000001" customHeight="1" x14ac:dyDescent="0.25">
      <c r="A134" s="305"/>
      <c r="B134" s="356" t="s">
        <v>428</v>
      </c>
      <c r="C134" s="357" t="s">
        <v>429</v>
      </c>
      <c r="D134" s="358"/>
      <c r="E134" s="377">
        <v>0</v>
      </c>
      <c r="F134" s="377">
        <v>0</v>
      </c>
      <c r="G134" s="378">
        <v>0</v>
      </c>
      <c r="H134" s="377">
        <v>0</v>
      </c>
      <c r="I134" s="379">
        <v>0</v>
      </c>
      <c r="J134" s="378">
        <v>0</v>
      </c>
    </row>
    <row r="135" spans="1:10" ht="20.100000000000001" customHeight="1" x14ac:dyDescent="0.25">
      <c r="A135" s="305"/>
      <c r="B135" s="356" t="s">
        <v>430</v>
      </c>
      <c r="C135" s="357" t="s">
        <v>431</v>
      </c>
      <c r="D135" s="358"/>
      <c r="E135" s="377">
        <v>0</v>
      </c>
      <c r="F135" s="377">
        <v>0</v>
      </c>
      <c r="G135" s="378">
        <v>0</v>
      </c>
      <c r="H135" s="377">
        <v>0</v>
      </c>
      <c r="I135" s="379">
        <v>0</v>
      </c>
      <c r="J135" s="378">
        <v>0</v>
      </c>
    </row>
    <row r="136" spans="1:10" ht="20.100000000000001" customHeight="1" x14ac:dyDescent="0.25">
      <c r="A136" s="305"/>
      <c r="B136" s="356" t="s">
        <v>432</v>
      </c>
      <c r="C136" s="357" t="s">
        <v>433</v>
      </c>
      <c r="D136" s="358"/>
      <c r="E136" s="377">
        <v>0</v>
      </c>
      <c r="F136" s="377">
        <v>0</v>
      </c>
      <c r="G136" s="378">
        <v>0</v>
      </c>
      <c r="H136" s="377">
        <v>0</v>
      </c>
      <c r="I136" s="379">
        <v>0</v>
      </c>
      <c r="J136" s="378">
        <v>0</v>
      </c>
    </row>
    <row r="137" spans="1:10" ht="20.100000000000001" customHeight="1" x14ac:dyDescent="0.25">
      <c r="A137" s="305"/>
      <c r="B137" s="356" t="s">
        <v>434</v>
      </c>
      <c r="C137" s="357" t="s">
        <v>435</v>
      </c>
      <c r="D137" s="358"/>
      <c r="E137" s="377">
        <v>0</v>
      </c>
      <c r="F137" s="377">
        <v>0</v>
      </c>
      <c r="G137" s="378">
        <v>0</v>
      </c>
      <c r="H137" s="377">
        <v>0</v>
      </c>
      <c r="I137" s="379">
        <v>0</v>
      </c>
      <c r="J137" s="378">
        <v>0</v>
      </c>
    </row>
    <row r="138" spans="1:10" ht="20.100000000000001" customHeight="1" x14ac:dyDescent="0.25">
      <c r="A138" s="305"/>
      <c r="B138" s="351" t="s">
        <v>436</v>
      </c>
      <c r="C138" s="352"/>
      <c r="D138" s="362" t="s">
        <v>437</v>
      </c>
      <c r="E138" s="354">
        <v>0</v>
      </c>
      <c r="F138" s="354">
        <v>0</v>
      </c>
      <c r="G138" s="354">
        <v>0</v>
      </c>
      <c r="H138" s="354">
        <v>0</v>
      </c>
      <c r="I138" s="355">
        <v>0</v>
      </c>
      <c r="J138" s="354">
        <v>0</v>
      </c>
    </row>
    <row r="139" spans="1:10" ht="20.100000000000001" customHeight="1" x14ac:dyDescent="0.25">
      <c r="A139" s="305"/>
      <c r="B139" s="356" t="s">
        <v>438</v>
      </c>
      <c r="C139" s="357" t="s">
        <v>439</v>
      </c>
      <c r="D139" s="358"/>
      <c r="E139" s="377">
        <v>0</v>
      </c>
      <c r="F139" s="377">
        <v>0</v>
      </c>
      <c r="G139" s="378">
        <v>0</v>
      </c>
      <c r="H139" s="377">
        <v>0</v>
      </c>
      <c r="I139" s="377">
        <v>0</v>
      </c>
      <c r="J139" s="378">
        <v>0</v>
      </c>
    </row>
    <row r="140" spans="1:10" ht="20.100000000000001" customHeight="1" x14ac:dyDescent="0.25">
      <c r="A140" s="305"/>
      <c r="B140" s="356" t="s">
        <v>440</v>
      </c>
      <c r="C140" s="357" t="s">
        <v>441</v>
      </c>
      <c r="D140" s="358"/>
      <c r="E140" s="377">
        <v>0</v>
      </c>
      <c r="F140" s="377">
        <v>0</v>
      </c>
      <c r="G140" s="378">
        <v>0</v>
      </c>
      <c r="H140" s="377">
        <v>0</v>
      </c>
      <c r="I140" s="377">
        <v>0</v>
      </c>
      <c r="J140" s="378">
        <v>0</v>
      </c>
    </row>
    <row r="141" spans="1:10" ht="20.100000000000001" customHeight="1" x14ac:dyDescent="0.25">
      <c r="A141" s="305"/>
      <c r="B141" s="356" t="s">
        <v>442</v>
      </c>
      <c r="C141" s="357" t="s">
        <v>443</v>
      </c>
      <c r="D141" s="358"/>
      <c r="E141" s="377">
        <v>0</v>
      </c>
      <c r="F141" s="377">
        <v>0</v>
      </c>
      <c r="G141" s="378">
        <v>0</v>
      </c>
      <c r="H141" s="377">
        <v>0</v>
      </c>
      <c r="I141" s="377">
        <v>0</v>
      </c>
      <c r="J141" s="378">
        <v>0</v>
      </c>
    </row>
    <row r="142" spans="1:10" ht="33" customHeight="1" x14ac:dyDescent="0.25">
      <c r="A142" s="305"/>
      <c r="B142" s="351" t="s">
        <v>444</v>
      </c>
      <c r="C142" s="352"/>
      <c r="D142" s="373"/>
      <c r="E142" s="354">
        <v>0</v>
      </c>
      <c r="F142" s="354">
        <v>0</v>
      </c>
      <c r="G142" s="354">
        <v>0</v>
      </c>
      <c r="H142" s="354">
        <v>0</v>
      </c>
      <c r="I142" s="354">
        <v>0</v>
      </c>
      <c r="J142" s="354">
        <v>0</v>
      </c>
    </row>
    <row r="143" spans="1:10" ht="20.100000000000001" customHeight="1" x14ac:dyDescent="0.25">
      <c r="A143" s="305"/>
      <c r="B143" s="356" t="s">
        <v>445</v>
      </c>
      <c r="C143" s="357" t="s">
        <v>446</v>
      </c>
      <c r="D143" s="358"/>
      <c r="E143" s="377">
        <v>0</v>
      </c>
      <c r="F143" s="377">
        <v>0</v>
      </c>
      <c r="G143" s="378">
        <v>0</v>
      </c>
      <c r="H143" s="377">
        <v>0</v>
      </c>
      <c r="I143" s="377">
        <v>0</v>
      </c>
      <c r="J143" s="378">
        <v>0</v>
      </c>
    </row>
    <row r="144" spans="1:10" ht="20.100000000000001" customHeight="1" x14ac:dyDescent="0.25">
      <c r="A144" s="305"/>
      <c r="B144" s="356" t="s">
        <v>447</v>
      </c>
      <c r="C144" s="357" t="s">
        <v>448</v>
      </c>
      <c r="D144" s="358"/>
      <c r="E144" s="377">
        <v>0</v>
      </c>
      <c r="F144" s="377">
        <v>0</v>
      </c>
      <c r="G144" s="378">
        <v>0</v>
      </c>
      <c r="H144" s="377">
        <v>0</v>
      </c>
      <c r="I144" s="377">
        <v>0</v>
      </c>
      <c r="J144" s="378">
        <v>0</v>
      </c>
    </row>
    <row r="145" spans="1:10" ht="20.100000000000001" customHeight="1" x14ac:dyDescent="0.25">
      <c r="A145" s="305"/>
      <c r="B145" s="356" t="s">
        <v>449</v>
      </c>
      <c r="C145" s="357" t="s">
        <v>450</v>
      </c>
      <c r="D145" s="358"/>
      <c r="E145" s="377">
        <v>0</v>
      </c>
      <c r="F145" s="377">
        <v>0</v>
      </c>
      <c r="G145" s="378">
        <v>0</v>
      </c>
      <c r="H145" s="377">
        <v>0</v>
      </c>
      <c r="I145" s="377">
        <v>0</v>
      </c>
      <c r="J145" s="378">
        <v>0</v>
      </c>
    </row>
    <row r="146" spans="1:10" ht="20.100000000000001" customHeight="1" x14ac:dyDescent="0.25">
      <c r="A146" s="305"/>
      <c r="B146" s="356" t="s">
        <v>451</v>
      </c>
      <c r="C146" s="357" t="s">
        <v>452</v>
      </c>
      <c r="D146" s="358"/>
      <c r="E146" s="377"/>
      <c r="F146" s="377">
        <v>0</v>
      </c>
      <c r="G146" s="378">
        <v>0</v>
      </c>
      <c r="H146" s="377">
        <v>0</v>
      </c>
      <c r="I146" s="377">
        <v>0</v>
      </c>
      <c r="J146" s="378">
        <v>0</v>
      </c>
    </row>
    <row r="147" spans="1:10" ht="20.100000000000001" customHeight="1" x14ac:dyDescent="0.25">
      <c r="A147" s="305"/>
      <c r="B147" s="356" t="s">
        <v>453</v>
      </c>
      <c r="C147" s="357" t="s">
        <v>454</v>
      </c>
      <c r="D147" s="358"/>
      <c r="E147" s="377">
        <v>0</v>
      </c>
      <c r="F147" s="377">
        <v>0</v>
      </c>
      <c r="G147" s="378">
        <v>0</v>
      </c>
      <c r="H147" s="377">
        <v>0</v>
      </c>
      <c r="I147" s="377">
        <v>0</v>
      </c>
      <c r="J147" s="378">
        <v>0</v>
      </c>
    </row>
    <row r="148" spans="1:10" ht="20.100000000000001" customHeight="1" x14ac:dyDescent="0.25">
      <c r="A148" s="305"/>
      <c r="B148" s="356" t="s">
        <v>455</v>
      </c>
      <c r="C148" s="357" t="s">
        <v>456</v>
      </c>
      <c r="D148" s="358"/>
      <c r="E148" s="377">
        <v>0</v>
      </c>
      <c r="F148" s="377">
        <v>0</v>
      </c>
      <c r="G148" s="378">
        <v>0</v>
      </c>
      <c r="H148" s="377">
        <v>0</v>
      </c>
      <c r="I148" s="377">
        <v>0</v>
      </c>
      <c r="J148" s="378">
        <v>0</v>
      </c>
    </row>
    <row r="149" spans="1:10" ht="20.100000000000001" customHeight="1" x14ac:dyDescent="0.25">
      <c r="A149" s="305"/>
      <c r="B149" s="356" t="s">
        <v>457</v>
      </c>
      <c r="C149" s="357" t="s">
        <v>458</v>
      </c>
      <c r="D149" s="358"/>
      <c r="E149" s="377">
        <v>0</v>
      </c>
      <c r="F149" s="377">
        <v>0</v>
      </c>
      <c r="G149" s="378">
        <v>0</v>
      </c>
      <c r="H149" s="377">
        <v>0</v>
      </c>
      <c r="I149" s="377">
        <v>0</v>
      </c>
      <c r="J149" s="378">
        <v>0</v>
      </c>
    </row>
    <row r="150" spans="1:10" ht="20.100000000000001" customHeight="1" x14ac:dyDescent="0.25">
      <c r="A150" s="305"/>
      <c r="B150" s="351" t="s">
        <v>459</v>
      </c>
      <c r="C150" s="352"/>
      <c r="D150" s="373"/>
      <c r="E150" s="354">
        <v>0</v>
      </c>
      <c r="F150" s="354">
        <v>0</v>
      </c>
      <c r="G150" s="354">
        <v>0</v>
      </c>
      <c r="H150" s="354">
        <v>0</v>
      </c>
      <c r="I150" s="354">
        <v>0</v>
      </c>
      <c r="J150" s="354">
        <v>0</v>
      </c>
    </row>
    <row r="151" spans="1:10" ht="20.100000000000001" customHeight="1" x14ac:dyDescent="0.25">
      <c r="A151" s="305"/>
      <c r="B151" s="356" t="s">
        <v>460</v>
      </c>
      <c r="C151" s="388" t="s">
        <v>461</v>
      </c>
      <c r="D151" s="389"/>
      <c r="E151" s="377">
        <v>0</v>
      </c>
      <c r="F151" s="377">
        <v>0</v>
      </c>
      <c r="G151" s="378">
        <v>0</v>
      </c>
      <c r="H151" s="377">
        <v>0</v>
      </c>
      <c r="I151" s="377">
        <v>0</v>
      </c>
      <c r="J151" s="378">
        <v>0</v>
      </c>
    </row>
    <row r="152" spans="1:10" ht="20.100000000000001" customHeight="1" x14ac:dyDescent="0.25">
      <c r="A152" s="305"/>
      <c r="B152" s="356" t="s">
        <v>462</v>
      </c>
      <c r="C152" s="388" t="s">
        <v>463</v>
      </c>
      <c r="D152" s="389"/>
      <c r="E152" s="377">
        <v>0</v>
      </c>
      <c r="F152" s="377">
        <v>0</v>
      </c>
      <c r="G152" s="378">
        <v>0</v>
      </c>
      <c r="H152" s="377">
        <v>0</v>
      </c>
      <c r="I152" s="377">
        <v>0</v>
      </c>
      <c r="J152" s="378">
        <v>0</v>
      </c>
    </row>
    <row r="153" spans="1:10" ht="20.100000000000001" customHeight="1" x14ac:dyDescent="0.25">
      <c r="A153" s="305"/>
      <c r="B153" s="356" t="s">
        <v>464</v>
      </c>
      <c r="C153" s="388" t="s">
        <v>465</v>
      </c>
      <c r="D153" s="389"/>
      <c r="E153" s="377">
        <v>0</v>
      </c>
      <c r="F153" s="377">
        <v>0</v>
      </c>
      <c r="G153" s="378">
        <v>0</v>
      </c>
      <c r="H153" s="377">
        <v>0</v>
      </c>
      <c r="I153" s="377">
        <v>0</v>
      </c>
      <c r="J153" s="378">
        <v>0</v>
      </c>
    </row>
    <row r="154" spans="1:10" ht="20.100000000000001" customHeight="1" x14ac:dyDescent="0.25">
      <c r="A154" s="305"/>
      <c r="B154" s="351" t="s">
        <v>466</v>
      </c>
      <c r="C154" s="352"/>
      <c r="D154" s="362" t="s">
        <v>484</v>
      </c>
      <c r="E154" s="354">
        <v>0</v>
      </c>
      <c r="F154" s="354">
        <v>0</v>
      </c>
      <c r="G154" s="354">
        <v>0</v>
      </c>
      <c r="H154" s="354">
        <v>0</v>
      </c>
      <c r="I154" s="354">
        <v>0</v>
      </c>
      <c r="J154" s="354">
        <v>0</v>
      </c>
    </row>
    <row r="155" spans="1:10" ht="20.100000000000001" customHeight="1" x14ac:dyDescent="0.25">
      <c r="A155" s="305"/>
      <c r="B155" s="356" t="s">
        <v>468</v>
      </c>
      <c r="C155" s="357" t="s">
        <v>469</v>
      </c>
      <c r="D155" s="358"/>
      <c r="E155" s="374">
        <v>0</v>
      </c>
      <c r="F155" s="374">
        <v>0</v>
      </c>
      <c r="G155" s="375">
        <v>0</v>
      </c>
      <c r="H155" s="374">
        <v>0</v>
      </c>
      <c r="I155" s="374">
        <v>0</v>
      </c>
      <c r="J155" s="375">
        <v>0</v>
      </c>
    </row>
    <row r="156" spans="1:10" ht="20.100000000000001" customHeight="1" thickBot="1" x14ac:dyDescent="0.3">
      <c r="A156" s="305"/>
      <c r="B156" s="364" t="s">
        <v>470</v>
      </c>
      <c r="C156" s="365" t="s">
        <v>471</v>
      </c>
      <c r="D156" s="366"/>
      <c r="E156" s="380">
        <v>0</v>
      </c>
      <c r="F156" s="380">
        <v>0</v>
      </c>
      <c r="G156" s="381">
        <v>0</v>
      </c>
      <c r="H156" s="380">
        <v>0</v>
      </c>
      <c r="I156" s="380">
        <v>0</v>
      </c>
      <c r="J156" s="381">
        <v>0</v>
      </c>
    </row>
    <row r="157" spans="1:10" ht="20.100000000000001" customHeight="1" x14ac:dyDescent="0.25">
      <c r="A157" s="305"/>
      <c r="B157" s="356" t="s">
        <v>472</v>
      </c>
      <c r="C157" s="357" t="s">
        <v>473</v>
      </c>
      <c r="D157" s="358"/>
      <c r="E157" s="377">
        <v>0</v>
      </c>
      <c r="F157" s="377">
        <v>0</v>
      </c>
      <c r="G157" s="378">
        <v>0</v>
      </c>
      <c r="H157" s="377">
        <v>0</v>
      </c>
      <c r="I157" s="377">
        <v>0</v>
      </c>
      <c r="J157" s="378">
        <v>0</v>
      </c>
    </row>
    <row r="158" spans="1:10" ht="20.100000000000001" customHeight="1" x14ac:dyDescent="0.25">
      <c r="A158" s="305"/>
      <c r="B158" s="356" t="s">
        <v>474</v>
      </c>
      <c r="C158" s="357" t="s">
        <v>475</v>
      </c>
      <c r="D158" s="358"/>
      <c r="E158" s="377">
        <v>0</v>
      </c>
      <c r="F158" s="377">
        <v>0</v>
      </c>
      <c r="G158" s="378">
        <v>0</v>
      </c>
      <c r="H158" s="377">
        <v>0</v>
      </c>
      <c r="I158" s="377">
        <v>0</v>
      </c>
      <c r="J158" s="378">
        <v>0</v>
      </c>
    </row>
    <row r="159" spans="1:10" ht="20.100000000000001" customHeight="1" x14ac:dyDescent="0.25">
      <c r="A159" s="305"/>
      <c r="B159" s="356" t="s">
        <v>476</v>
      </c>
      <c r="C159" s="357" t="s">
        <v>477</v>
      </c>
      <c r="D159" s="358"/>
      <c r="E159" s="377">
        <v>0</v>
      </c>
      <c r="F159" s="377">
        <v>0</v>
      </c>
      <c r="G159" s="378">
        <v>0</v>
      </c>
      <c r="H159" s="377">
        <v>0</v>
      </c>
      <c r="I159" s="377">
        <v>0</v>
      </c>
      <c r="J159" s="378">
        <v>0</v>
      </c>
    </row>
    <row r="160" spans="1:10" ht="20.100000000000001" customHeight="1" x14ac:dyDescent="0.25">
      <c r="A160" s="305"/>
      <c r="B160" s="356" t="s">
        <v>478</v>
      </c>
      <c r="C160" s="357" t="s">
        <v>479</v>
      </c>
      <c r="D160" s="358"/>
      <c r="E160" s="377">
        <v>0</v>
      </c>
      <c r="F160" s="377">
        <v>0</v>
      </c>
      <c r="G160" s="378">
        <v>0</v>
      </c>
      <c r="H160" s="377">
        <v>0</v>
      </c>
      <c r="I160" s="377">
        <v>0</v>
      </c>
      <c r="J160" s="378">
        <v>0</v>
      </c>
    </row>
    <row r="161" spans="1:10" ht="20.100000000000001" customHeight="1" x14ac:dyDescent="0.25">
      <c r="A161" s="305"/>
      <c r="B161" s="356" t="s">
        <v>480</v>
      </c>
      <c r="C161" s="357" t="s">
        <v>481</v>
      </c>
      <c r="D161" s="358"/>
      <c r="E161" s="377">
        <v>0</v>
      </c>
      <c r="F161" s="377">
        <v>0</v>
      </c>
      <c r="G161" s="378">
        <v>0</v>
      </c>
      <c r="H161" s="377">
        <v>0</v>
      </c>
      <c r="I161" s="377">
        <v>0</v>
      </c>
      <c r="J161" s="378">
        <v>0</v>
      </c>
    </row>
    <row r="162" spans="1:10" ht="20.100000000000001" customHeight="1" x14ac:dyDescent="0.25">
      <c r="A162" s="305"/>
      <c r="B162" s="356"/>
      <c r="C162" s="396"/>
      <c r="D162" s="397"/>
      <c r="E162" s="374"/>
      <c r="F162" s="374"/>
      <c r="G162" s="375"/>
      <c r="H162" s="374"/>
      <c r="I162" s="374"/>
      <c r="J162" s="375"/>
    </row>
    <row r="163" spans="1:10" ht="20.100000000000001" customHeight="1" thickBot="1" x14ac:dyDescent="0.3">
      <c r="A163" s="305"/>
      <c r="B163" s="398" t="s">
        <v>485</v>
      </c>
      <c r="C163" s="399" t="s">
        <v>486</v>
      </c>
      <c r="D163" s="400"/>
      <c r="E163" s="401">
        <v>86560995.150000006</v>
      </c>
      <c r="F163" s="401">
        <v>806098.44</v>
      </c>
      <c r="G163" s="401">
        <v>87367093.590000004</v>
      </c>
      <c r="H163" s="401">
        <v>20719423.649999999</v>
      </c>
      <c r="I163" s="401">
        <v>20243613.77</v>
      </c>
      <c r="J163" s="401">
        <v>66647669.939999998</v>
      </c>
    </row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</sheetData>
  <mergeCells count="149">
    <mergeCell ref="C158:D158"/>
    <mergeCell ref="C159:D159"/>
    <mergeCell ref="C160:D160"/>
    <mergeCell ref="C161:D161"/>
    <mergeCell ref="C163:D163"/>
    <mergeCell ref="C149:D149"/>
    <mergeCell ref="B150:D150"/>
    <mergeCell ref="B154:C154"/>
    <mergeCell ref="C155:D155"/>
    <mergeCell ref="C156:D156"/>
    <mergeCell ref="C157:D157"/>
    <mergeCell ref="C143:D143"/>
    <mergeCell ref="C144:D144"/>
    <mergeCell ref="C145:D145"/>
    <mergeCell ref="C146:D146"/>
    <mergeCell ref="C147:D147"/>
    <mergeCell ref="C148:D148"/>
    <mergeCell ref="C137:D137"/>
    <mergeCell ref="B138:C138"/>
    <mergeCell ref="C139:D139"/>
    <mergeCell ref="C140:D140"/>
    <mergeCell ref="C141:D141"/>
    <mergeCell ref="B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B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B118:D118"/>
    <mergeCell ref="C107:D107"/>
    <mergeCell ref="B108:C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B98:C98"/>
    <mergeCell ref="C99:D99"/>
    <mergeCell ref="C100:D100"/>
    <mergeCell ref="C88:D88"/>
    <mergeCell ref="B90:C90"/>
    <mergeCell ref="C91:D91"/>
    <mergeCell ref="C92:D92"/>
    <mergeCell ref="C93:D93"/>
    <mergeCell ref="C94:D94"/>
    <mergeCell ref="C82:D82"/>
    <mergeCell ref="C83:D83"/>
    <mergeCell ref="C84:D84"/>
    <mergeCell ref="C85:D85"/>
    <mergeCell ref="C86:D86"/>
    <mergeCell ref="C87:D87"/>
    <mergeCell ref="C73:D73"/>
    <mergeCell ref="C74:D74"/>
    <mergeCell ref="C75:D75"/>
    <mergeCell ref="C76:D76"/>
    <mergeCell ref="B77:D77"/>
    <mergeCell ref="B81:C81"/>
    <mergeCell ref="C67:D67"/>
    <mergeCell ref="C68:D68"/>
    <mergeCell ref="B69:D69"/>
    <mergeCell ref="C70:D70"/>
    <mergeCell ref="C71:D71"/>
    <mergeCell ref="C72:D72"/>
    <mergeCell ref="C61:D61"/>
    <mergeCell ref="C62:D62"/>
    <mergeCell ref="C63:D63"/>
    <mergeCell ref="C64:D64"/>
    <mergeCell ref="B65:C65"/>
    <mergeCell ref="C66:D66"/>
    <mergeCell ref="B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B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B35:C35"/>
    <mergeCell ref="C36:D36"/>
    <mergeCell ref="B25:C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B12:J12"/>
    <mergeCell ref="B13:D15"/>
    <mergeCell ref="E13:I13"/>
    <mergeCell ref="J13:J14"/>
    <mergeCell ref="B17:C17"/>
    <mergeCell ref="C18:D18"/>
    <mergeCell ref="B6:J6"/>
    <mergeCell ref="B7:J7"/>
    <mergeCell ref="B8:J8"/>
    <mergeCell ref="B9:J9"/>
    <mergeCell ref="B10:J10"/>
    <mergeCell ref="B11:J11"/>
  </mergeCells>
  <printOptions horizontalCentered="1"/>
  <pageMargins left="0.70866141732283472" right="0.70866141732283472" top="0.19685039370078741" bottom="0.74803149606299213" header="0.31496062992125984" footer="0.31496062992125984"/>
  <pageSetup scale="69" fitToHeight="2" orientation="landscape" horizontalDpi="4294967293" verticalDpi="4294967293" r:id="rId1"/>
  <rowBreaks count="5" manualBreakCount="5">
    <brk id="44" min="1" max="9" man="1"/>
    <brk id="71" min="1" max="9" man="1"/>
    <brk id="100" min="1" max="9" man="1"/>
    <brk id="127" min="1" max="9" man="1"/>
    <brk id="17634" min="1" max="14" man="1"/>
  </rowBreaks>
  <colBreaks count="1" manualBreakCount="1">
    <brk id="10" max="26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6"/>
  <sheetViews>
    <sheetView view="pageBreakPreview" topLeftCell="A76" zoomScaleNormal="100" zoomScaleSheetLayoutView="100" workbookViewId="0">
      <selection activeCell="C37" sqref="C37:D37"/>
    </sheetView>
  </sheetViews>
  <sheetFormatPr baseColWidth="10" defaultColWidth="0" defaultRowHeight="14.25" customHeight="1" zeroHeight="1" x14ac:dyDescent="0.2"/>
  <cols>
    <col min="1" max="1" width="0.140625" style="402" customWidth="1"/>
    <col min="2" max="2" width="3.85546875" style="402" customWidth="1"/>
    <col min="3" max="3" width="63.140625" style="402" customWidth="1"/>
    <col min="4" max="4" width="16.28515625" style="402" customWidth="1"/>
    <col min="5" max="5" width="17" style="402" customWidth="1"/>
    <col min="6" max="6" width="15.85546875" style="402" customWidth="1"/>
    <col min="7" max="7" width="16.85546875" style="402" customWidth="1"/>
    <col min="8" max="8" width="15.5703125" style="402" customWidth="1"/>
    <col min="9" max="9" width="15.7109375" style="402" customWidth="1"/>
    <col min="10" max="10" width="2.7109375" style="402" customWidth="1"/>
    <col min="11" max="11" width="0" style="402" hidden="1"/>
    <col min="12" max="256" width="11.42578125" style="402" hidden="1"/>
    <col min="257" max="257" width="0.140625" style="402" customWidth="1"/>
    <col min="258" max="258" width="3.85546875" style="402" customWidth="1"/>
    <col min="259" max="259" width="63.140625" style="402" customWidth="1"/>
    <col min="260" max="260" width="16.28515625" style="402" customWidth="1"/>
    <col min="261" max="261" width="17" style="402" customWidth="1"/>
    <col min="262" max="262" width="15.85546875" style="402" customWidth="1"/>
    <col min="263" max="263" width="16.85546875" style="402" customWidth="1"/>
    <col min="264" max="264" width="15.5703125" style="402" customWidth="1"/>
    <col min="265" max="265" width="15.7109375" style="402" customWidth="1"/>
    <col min="266" max="266" width="2.7109375" style="402" customWidth="1"/>
    <col min="267" max="512" width="11.42578125" style="402" hidden="1"/>
    <col min="513" max="513" width="0.140625" style="402" customWidth="1"/>
    <col min="514" max="514" width="3.85546875" style="402" customWidth="1"/>
    <col min="515" max="515" width="63.140625" style="402" customWidth="1"/>
    <col min="516" max="516" width="16.28515625" style="402" customWidth="1"/>
    <col min="517" max="517" width="17" style="402" customWidth="1"/>
    <col min="518" max="518" width="15.85546875" style="402" customWidth="1"/>
    <col min="519" max="519" width="16.85546875" style="402" customWidth="1"/>
    <col min="520" max="520" width="15.5703125" style="402" customWidth="1"/>
    <col min="521" max="521" width="15.7109375" style="402" customWidth="1"/>
    <col min="522" max="522" width="2.7109375" style="402" customWidth="1"/>
    <col min="523" max="768" width="11.42578125" style="402" hidden="1"/>
    <col min="769" max="769" width="0.140625" style="402" customWidth="1"/>
    <col min="770" max="770" width="3.85546875" style="402" customWidth="1"/>
    <col min="771" max="771" width="63.140625" style="402" customWidth="1"/>
    <col min="772" max="772" width="16.28515625" style="402" customWidth="1"/>
    <col min="773" max="773" width="17" style="402" customWidth="1"/>
    <col min="774" max="774" width="15.85546875" style="402" customWidth="1"/>
    <col min="775" max="775" width="16.85546875" style="402" customWidth="1"/>
    <col min="776" max="776" width="15.5703125" style="402" customWidth="1"/>
    <col min="777" max="777" width="15.7109375" style="402" customWidth="1"/>
    <col min="778" max="778" width="2.7109375" style="402" customWidth="1"/>
    <col min="779" max="1024" width="11.42578125" style="402" hidden="1"/>
    <col min="1025" max="1025" width="0.140625" style="402" customWidth="1"/>
    <col min="1026" max="1026" width="3.85546875" style="402" customWidth="1"/>
    <col min="1027" max="1027" width="63.140625" style="402" customWidth="1"/>
    <col min="1028" max="1028" width="16.28515625" style="402" customWidth="1"/>
    <col min="1029" max="1029" width="17" style="402" customWidth="1"/>
    <col min="1030" max="1030" width="15.85546875" style="402" customWidth="1"/>
    <col min="1031" max="1031" width="16.85546875" style="402" customWidth="1"/>
    <col min="1032" max="1032" width="15.5703125" style="402" customWidth="1"/>
    <col min="1033" max="1033" width="15.7109375" style="402" customWidth="1"/>
    <col min="1034" max="1034" width="2.7109375" style="402" customWidth="1"/>
    <col min="1035" max="1280" width="11.42578125" style="402" hidden="1"/>
    <col min="1281" max="1281" width="0.140625" style="402" customWidth="1"/>
    <col min="1282" max="1282" width="3.85546875" style="402" customWidth="1"/>
    <col min="1283" max="1283" width="63.140625" style="402" customWidth="1"/>
    <col min="1284" max="1284" width="16.28515625" style="402" customWidth="1"/>
    <col min="1285" max="1285" width="17" style="402" customWidth="1"/>
    <col min="1286" max="1286" width="15.85546875" style="402" customWidth="1"/>
    <col min="1287" max="1287" width="16.85546875" style="402" customWidth="1"/>
    <col min="1288" max="1288" width="15.5703125" style="402" customWidth="1"/>
    <col min="1289" max="1289" width="15.7109375" style="402" customWidth="1"/>
    <col min="1290" max="1290" width="2.7109375" style="402" customWidth="1"/>
    <col min="1291" max="1536" width="11.42578125" style="402" hidden="1"/>
    <col min="1537" max="1537" width="0.140625" style="402" customWidth="1"/>
    <col min="1538" max="1538" width="3.85546875" style="402" customWidth="1"/>
    <col min="1539" max="1539" width="63.140625" style="402" customWidth="1"/>
    <col min="1540" max="1540" width="16.28515625" style="402" customWidth="1"/>
    <col min="1541" max="1541" width="17" style="402" customWidth="1"/>
    <col min="1542" max="1542" width="15.85546875" style="402" customWidth="1"/>
    <col min="1543" max="1543" width="16.85546875" style="402" customWidth="1"/>
    <col min="1544" max="1544" width="15.5703125" style="402" customWidth="1"/>
    <col min="1545" max="1545" width="15.7109375" style="402" customWidth="1"/>
    <col min="1546" max="1546" width="2.7109375" style="402" customWidth="1"/>
    <col min="1547" max="1792" width="11.42578125" style="402" hidden="1"/>
    <col min="1793" max="1793" width="0.140625" style="402" customWidth="1"/>
    <col min="1794" max="1794" width="3.85546875" style="402" customWidth="1"/>
    <col min="1795" max="1795" width="63.140625" style="402" customWidth="1"/>
    <col min="1796" max="1796" width="16.28515625" style="402" customWidth="1"/>
    <col min="1797" max="1797" width="17" style="402" customWidth="1"/>
    <col min="1798" max="1798" width="15.85546875" style="402" customWidth="1"/>
    <col min="1799" max="1799" width="16.85546875" style="402" customWidth="1"/>
    <col min="1800" max="1800" width="15.5703125" style="402" customWidth="1"/>
    <col min="1801" max="1801" width="15.7109375" style="402" customWidth="1"/>
    <col min="1802" max="1802" width="2.7109375" style="402" customWidth="1"/>
    <col min="1803" max="2048" width="11.42578125" style="402" hidden="1"/>
    <col min="2049" max="2049" width="0.140625" style="402" customWidth="1"/>
    <col min="2050" max="2050" width="3.85546875" style="402" customWidth="1"/>
    <col min="2051" max="2051" width="63.140625" style="402" customWidth="1"/>
    <col min="2052" max="2052" width="16.28515625" style="402" customWidth="1"/>
    <col min="2053" max="2053" width="17" style="402" customWidth="1"/>
    <col min="2054" max="2054" width="15.85546875" style="402" customWidth="1"/>
    <col min="2055" max="2055" width="16.85546875" style="402" customWidth="1"/>
    <col min="2056" max="2056" width="15.5703125" style="402" customWidth="1"/>
    <col min="2057" max="2057" width="15.7109375" style="402" customWidth="1"/>
    <col min="2058" max="2058" width="2.7109375" style="402" customWidth="1"/>
    <col min="2059" max="2304" width="11.42578125" style="402" hidden="1"/>
    <col min="2305" max="2305" width="0.140625" style="402" customWidth="1"/>
    <col min="2306" max="2306" width="3.85546875" style="402" customWidth="1"/>
    <col min="2307" max="2307" width="63.140625" style="402" customWidth="1"/>
    <col min="2308" max="2308" width="16.28515625" style="402" customWidth="1"/>
    <col min="2309" max="2309" width="17" style="402" customWidth="1"/>
    <col min="2310" max="2310" width="15.85546875" style="402" customWidth="1"/>
    <col min="2311" max="2311" width="16.85546875" style="402" customWidth="1"/>
    <col min="2312" max="2312" width="15.5703125" style="402" customWidth="1"/>
    <col min="2313" max="2313" width="15.7109375" style="402" customWidth="1"/>
    <col min="2314" max="2314" width="2.7109375" style="402" customWidth="1"/>
    <col min="2315" max="2560" width="11.42578125" style="402" hidden="1"/>
    <col min="2561" max="2561" width="0.140625" style="402" customWidth="1"/>
    <col min="2562" max="2562" width="3.85546875" style="402" customWidth="1"/>
    <col min="2563" max="2563" width="63.140625" style="402" customWidth="1"/>
    <col min="2564" max="2564" width="16.28515625" style="402" customWidth="1"/>
    <col min="2565" max="2565" width="17" style="402" customWidth="1"/>
    <col min="2566" max="2566" width="15.85546875" style="402" customWidth="1"/>
    <col min="2567" max="2567" width="16.85546875" style="402" customWidth="1"/>
    <col min="2568" max="2568" width="15.5703125" style="402" customWidth="1"/>
    <col min="2569" max="2569" width="15.7109375" style="402" customWidth="1"/>
    <col min="2570" max="2570" width="2.7109375" style="402" customWidth="1"/>
    <col min="2571" max="2816" width="11.42578125" style="402" hidden="1"/>
    <col min="2817" max="2817" width="0.140625" style="402" customWidth="1"/>
    <col min="2818" max="2818" width="3.85546875" style="402" customWidth="1"/>
    <col min="2819" max="2819" width="63.140625" style="402" customWidth="1"/>
    <col min="2820" max="2820" width="16.28515625" style="402" customWidth="1"/>
    <col min="2821" max="2821" width="17" style="402" customWidth="1"/>
    <col min="2822" max="2822" width="15.85546875" style="402" customWidth="1"/>
    <col min="2823" max="2823" width="16.85546875" style="402" customWidth="1"/>
    <col min="2824" max="2824" width="15.5703125" style="402" customWidth="1"/>
    <col min="2825" max="2825" width="15.7109375" style="402" customWidth="1"/>
    <col min="2826" max="2826" width="2.7109375" style="402" customWidth="1"/>
    <col min="2827" max="3072" width="11.42578125" style="402" hidden="1"/>
    <col min="3073" max="3073" width="0.140625" style="402" customWidth="1"/>
    <col min="3074" max="3074" width="3.85546875" style="402" customWidth="1"/>
    <col min="3075" max="3075" width="63.140625" style="402" customWidth="1"/>
    <col min="3076" max="3076" width="16.28515625" style="402" customWidth="1"/>
    <col min="3077" max="3077" width="17" style="402" customWidth="1"/>
    <col min="3078" max="3078" width="15.85546875" style="402" customWidth="1"/>
    <col min="3079" max="3079" width="16.85546875" style="402" customWidth="1"/>
    <col min="3080" max="3080" width="15.5703125" style="402" customWidth="1"/>
    <col min="3081" max="3081" width="15.7109375" style="402" customWidth="1"/>
    <col min="3082" max="3082" width="2.7109375" style="402" customWidth="1"/>
    <col min="3083" max="3328" width="11.42578125" style="402" hidden="1"/>
    <col min="3329" max="3329" width="0.140625" style="402" customWidth="1"/>
    <col min="3330" max="3330" width="3.85546875" style="402" customWidth="1"/>
    <col min="3331" max="3331" width="63.140625" style="402" customWidth="1"/>
    <col min="3332" max="3332" width="16.28515625" style="402" customWidth="1"/>
    <col min="3333" max="3333" width="17" style="402" customWidth="1"/>
    <col min="3334" max="3334" width="15.85546875" style="402" customWidth="1"/>
    <col min="3335" max="3335" width="16.85546875" style="402" customWidth="1"/>
    <col min="3336" max="3336" width="15.5703125" style="402" customWidth="1"/>
    <col min="3337" max="3337" width="15.7109375" style="402" customWidth="1"/>
    <col min="3338" max="3338" width="2.7109375" style="402" customWidth="1"/>
    <col min="3339" max="3584" width="11.42578125" style="402" hidden="1"/>
    <col min="3585" max="3585" width="0.140625" style="402" customWidth="1"/>
    <col min="3586" max="3586" width="3.85546875" style="402" customWidth="1"/>
    <col min="3587" max="3587" width="63.140625" style="402" customWidth="1"/>
    <col min="3588" max="3588" width="16.28515625" style="402" customWidth="1"/>
    <col min="3589" max="3589" width="17" style="402" customWidth="1"/>
    <col min="3590" max="3590" width="15.85546875" style="402" customWidth="1"/>
    <col min="3591" max="3591" width="16.85546875" style="402" customWidth="1"/>
    <col min="3592" max="3592" width="15.5703125" style="402" customWidth="1"/>
    <col min="3593" max="3593" width="15.7109375" style="402" customWidth="1"/>
    <col min="3594" max="3594" width="2.7109375" style="402" customWidth="1"/>
    <col min="3595" max="3840" width="11.42578125" style="402" hidden="1"/>
    <col min="3841" max="3841" width="0.140625" style="402" customWidth="1"/>
    <col min="3842" max="3842" width="3.85546875" style="402" customWidth="1"/>
    <col min="3843" max="3843" width="63.140625" style="402" customWidth="1"/>
    <col min="3844" max="3844" width="16.28515625" style="402" customWidth="1"/>
    <col min="3845" max="3845" width="17" style="402" customWidth="1"/>
    <col min="3846" max="3846" width="15.85546875" style="402" customWidth="1"/>
    <col min="3847" max="3847" width="16.85546875" style="402" customWidth="1"/>
    <col min="3848" max="3848" width="15.5703125" style="402" customWidth="1"/>
    <col min="3849" max="3849" width="15.7109375" style="402" customWidth="1"/>
    <col min="3850" max="3850" width="2.7109375" style="402" customWidth="1"/>
    <col min="3851" max="4096" width="11.42578125" style="402" hidden="1"/>
    <col min="4097" max="4097" width="0.140625" style="402" customWidth="1"/>
    <col min="4098" max="4098" width="3.85546875" style="402" customWidth="1"/>
    <col min="4099" max="4099" width="63.140625" style="402" customWidth="1"/>
    <col min="4100" max="4100" width="16.28515625" style="402" customWidth="1"/>
    <col min="4101" max="4101" width="17" style="402" customWidth="1"/>
    <col min="4102" max="4102" width="15.85546875" style="402" customWidth="1"/>
    <col min="4103" max="4103" width="16.85546875" style="402" customWidth="1"/>
    <col min="4104" max="4104" width="15.5703125" style="402" customWidth="1"/>
    <col min="4105" max="4105" width="15.7109375" style="402" customWidth="1"/>
    <col min="4106" max="4106" width="2.7109375" style="402" customWidth="1"/>
    <col min="4107" max="4352" width="11.42578125" style="402" hidden="1"/>
    <col min="4353" max="4353" width="0.140625" style="402" customWidth="1"/>
    <col min="4354" max="4354" width="3.85546875" style="402" customWidth="1"/>
    <col min="4355" max="4355" width="63.140625" style="402" customWidth="1"/>
    <col min="4356" max="4356" width="16.28515625" style="402" customWidth="1"/>
    <col min="4357" max="4357" width="17" style="402" customWidth="1"/>
    <col min="4358" max="4358" width="15.85546875" style="402" customWidth="1"/>
    <col min="4359" max="4359" width="16.85546875" style="402" customWidth="1"/>
    <col min="4360" max="4360" width="15.5703125" style="402" customWidth="1"/>
    <col min="4361" max="4361" width="15.7109375" style="402" customWidth="1"/>
    <col min="4362" max="4362" width="2.7109375" style="402" customWidth="1"/>
    <col min="4363" max="4608" width="11.42578125" style="402" hidden="1"/>
    <col min="4609" max="4609" width="0.140625" style="402" customWidth="1"/>
    <col min="4610" max="4610" width="3.85546875" style="402" customWidth="1"/>
    <col min="4611" max="4611" width="63.140625" style="402" customWidth="1"/>
    <col min="4612" max="4612" width="16.28515625" style="402" customWidth="1"/>
    <col min="4613" max="4613" width="17" style="402" customWidth="1"/>
    <col min="4614" max="4614" width="15.85546875" style="402" customWidth="1"/>
    <col min="4615" max="4615" width="16.85546875" style="402" customWidth="1"/>
    <col min="4616" max="4616" width="15.5703125" style="402" customWidth="1"/>
    <col min="4617" max="4617" width="15.7109375" style="402" customWidth="1"/>
    <col min="4618" max="4618" width="2.7109375" style="402" customWidth="1"/>
    <col min="4619" max="4864" width="11.42578125" style="402" hidden="1"/>
    <col min="4865" max="4865" width="0.140625" style="402" customWidth="1"/>
    <col min="4866" max="4866" width="3.85546875" style="402" customWidth="1"/>
    <col min="4867" max="4867" width="63.140625" style="402" customWidth="1"/>
    <col min="4868" max="4868" width="16.28515625" style="402" customWidth="1"/>
    <col min="4869" max="4869" width="17" style="402" customWidth="1"/>
    <col min="4870" max="4870" width="15.85546875" style="402" customWidth="1"/>
    <col min="4871" max="4871" width="16.85546875" style="402" customWidth="1"/>
    <col min="4872" max="4872" width="15.5703125" style="402" customWidth="1"/>
    <col min="4873" max="4873" width="15.7109375" style="402" customWidth="1"/>
    <col min="4874" max="4874" width="2.7109375" style="402" customWidth="1"/>
    <col min="4875" max="5120" width="11.42578125" style="402" hidden="1"/>
    <col min="5121" max="5121" width="0.140625" style="402" customWidth="1"/>
    <col min="5122" max="5122" width="3.85546875" style="402" customWidth="1"/>
    <col min="5123" max="5123" width="63.140625" style="402" customWidth="1"/>
    <col min="5124" max="5124" width="16.28515625" style="402" customWidth="1"/>
    <col min="5125" max="5125" width="17" style="402" customWidth="1"/>
    <col min="5126" max="5126" width="15.85546875" style="402" customWidth="1"/>
    <col min="5127" max="5127" width="16.85546875" style="402" customWidth="1"/>
    <col min="5128" max="5128" width="15.5703125" style="402" customWidth="1"/>
    <col min="5129" max="5129" width="15.7109375" style="402" customWidth="1"/>
    <col min="5130" max="5130" width="2.7109375" style="402" customWidth="1"/>
    <col min="5131" max="5376" width="11.42578125" style="402" hidden="1"/>
    <col min="5377" max="5377" width="0.140625" style="402" customWidth="1"/>
    <col min="5378" max="5378" width="3.85546875" style="402" customWidth="1"/>
    <col min="5379" max="5379" width="63.140625" style="402" customWidth="1"/>
    <col min="5380" max="5380" width="16.28515625" style="402" customWidth="1"/>
    <col min="5381" max="5381" width="17" style="402" customWidth="1"/>
    <col min="5382" max="5382" width="15.85546875" style="402" customWidth="1"/>
    <col min="5383" max="5383" width="16.85546875" style="402" customWidth="1"/>
    <col min="5384" max="5384" width="15.5703125" style="402" customWidth="1"/>
    <col min="5385" max="5385" width="15.7109375" style="402" customWidth="1"/>
    <col min="5386" max="5386" width="2.7109375" style="402" customWidth="1"/>
    <col min="5387" max="5632" width="11.42578125" style="402" hidden="1"/>
    <col min="5633" max="5633" width="0.140625" style="402" customWidth="1"/>
    <col min="5634" max="5634" width="3.85546875" style="402" customWidth="1"/>
    <col min="5635" max="5635" width="63.140625" style="402" customWidth="1"/>
    <col min="5636" max="5636" width="16.28515625" style="402" customWidth="1"/>
    <col min="5637" max="5637" width="17" style="402" customWidth="1"/>
    <col min="5638" max="5638" width="15.85546875" style="402" customWidth="1"/>
    <col min="5639" max="5639" width="16.85546875" style="402" customWidth="1"/>
    <col min="5640" max="5640" width="15.5703125" style="402" customWidth="1"/>
    <col min="5641" max="5641" width="15.7109375" style="402" customWidth="1"/>
    <col min="5642" max="5642" width="2.7109375" style="402" customWidth="1"/>
    <col min="5643" max="5888" width="11.42578125" style="402" hidden="1"/>
    <col min="5889" max="5889" width="0.140625" style="402" customWidth="1"/>
    <col min="5890" max="5890" width="3.85546875" style="402" customWidth="1"/>
    <col min="5891" max="5891" width="63.140625" style="402" customWidth="1"/>
    <col min="5892" max="5892" width="16.28515625" style="402" customWidth="1"/>
    <col min="5893" max="5893" width="17" style="402" customWidth="1"/>
    <col min="5894" max="5894" width="15.85546875" style="402" customWidth="1"/>
    <col min="5895" max="5895" width="16.85546875" style="402" customWidth="1"/>
    <col min="5896" max="5896" width="15.5703125" style="402" customWidth="1"/>
    <col min="5897" max="5897" width="15.7109375" style="402" customWidth="1"/>
    <col min="5898" max="5898" width="2.7109375" style="402" customWidth="1"/>
    <col min="5899" max="6144" width="11.42578125" style="402" hidden="1"/>
    <col min="6145" max="6145" width="0.140625" style="402" customWidth="1"/>
    <col min="6146" max="6146" width="3.85546875" style="402" customWidth="1"/>
    <col min="6147" max="6147" width="63.140625" style="402" customWidth="1"/>
    <col min="6148" max="6148" width="16.28515625" style="402" customWidth="1"/>
    <col min="6149" max="6149" width="17" style="402" customWidth="1"/>
    <col min="6150" max="6150" width="15.85546875" style="402" customWidth="1"/>
    <col min="6151" max="6151" width="16.85546875" style="402" customWidth="1"/>
    <col min="6152" max="6152" width="15.5703125" style="402" customWidth="1"/>
    <col min="6153" max="6153" width="15.7109375" style="402" customWidth="1"/>
    <col min="6154" max="6154" width="2.7109375" style="402" customWidth="1"/>
    <col min="6155" max="6400" width="11.42578125" style="402" hidden="1"/>
    <col min="6401" max="6401" width="0.140625" style="402" customWidth="1"/>
    <col min="6402" max="6402" width="3.85546875" style="402" customWidth="1"/>
    <col min="6403" max="6403" width="63.140625" style="402" customWidth="1"/>
    <col min="6404" max="6404" width="16.28515625" style="402" customWidth="1"/>
    <col min="6405" max="6405" width="17" style="402" customWidth="1"/>
    <col min="6406" max="6406" width="15.85546875" style="402" customWidth="1"/>
    <col min="6407" max="6407" width="16.85546875" style="402" customWidth="1"/>
    <col min="6408" max="6408" width="15.5703125" style="402" customWidth="1"/>
    <col min="6409" max="6409" width="15.7109375" style="402" customWidth="1"/>
    <col min="6410" max="6410" width="2.7109375" style="402" customWidth="1"/>
    <col min="6411" max="6656" width="11.42578125" style="402" hidden="1"/>
    <col min="6657" max="6657" width="0.140625" style="402" customWidth="1"/>
    <col min="6658" max="6658" width="3.85546875" style="402" customWidth="1"/>
    <col min="6659" max="6659" width="63.140625" style="402" customWidth="1"/>
    <col min="6660" max="6660" width="16.28515625" style="402" customWidth="1"/>
    <col min="6661" max="6661" width="17" style="402" customWidth="1"/>
    <col min="6662" max="6662" width="15.85546875" style="402" customWidth="1"/>
    <col min="6663" max="6663" width="16.85546875" style="402" customWidth="1"/>
    <col min="6664" max="6664" width="15.5703125" style="402" customWidth="1"/>
    <col min="6665" max="6665" width="15.7109375" style="402" customWidth="1"/>
    <col min="6666" max="6666" width="2.7109375" style="402" customWidth="1"/>
    <col min="6667" max="6912" width="11.42578125" style="402" hidden="1"/>
    <col min="6913" max="6913" width="0.140625" style="402" customWidth="1"/>
    <col min="6914" max="6914" width="3.85546875" style="402" customWidth="1"/>
    <col min="6915" max="6915" width="63.140625" style="402" customWidth="1"/>
    <col min="6916" max="6916" width="16.28515625" style="402" customWidth="1"/>
    <col min="6917" max="6917" width="17" style="402" customWidth="1"/>
    <col min="6918" max="6918" width="15.85546875" style="402" customWidth="1"/>
    <col min="6919" max="6919" width="16.85546875" style="402" customWidth="1"/>
    <col min="6920" max="6920" width="15.5703125" style="402" customWidth="1"/>
    <col min="6921" max="6921" width="15.7109375" style="402" customWidth="1"/>
    <col min="6922" max="6922" width="2.7109375" style="402" customWidth="1"/>
    <col min="6923" max="7168" width="11.42578125" style="402" hidden="1"/>
    <col min="7169" max="7169" width="0.140625" style="402" customWidth="1"/>
    <col min="7170" max="7170" width="3.85546875" style="402" customWidth="1"/>
    <col min="7171" max="7171" width="63.140625" style="402" customWidth="1"/>
    <col min="7172" max="7172" width="16.28515625" style="402" customWidth="1"/>
    <col min="7173" max="7173" width="17" style="402" customWidth="1"/>
    <col min="7174" max="7174" width="15.85546875" style="402" customWidth="1"/>
    <col min="7175" max="7175" width="16.85546875" style="402" customWidth="1"/>
    <col min="7176" max="7176" width="15.5703125" style="402" customWidth="1"/>
    <col min="7177" max="7177" width="15.7109375" style="402" customWidth="1"/>
    <col min="7178" max="7178" width="2.7109375" style="402" customWidth="1"/>
    <col min="7179" max="7424" width="11.42578125" style="402" hidden="1"/>
    <col min="7425" max="7425" width="0.140625" style="402" customWidth="1"/>
    <col min="7426" max="7426" width="3.85546875" style="402" customWidth="1"/>
    <col min="7427" max="7427" width="63.140625" style="402" customWidth="1"/>
    <col min="7428" max="7428" width="16.28515625" style="402" customWidth="1"/>
    <col min="7429" max="7429" width="17" style="402" customWidth="1"/>
    <col min="7430" max="7430" width="15.85546875" style="402" customWidth="1"/>
    <col min="7431" max="7431" width="16.85546875" style="402" customWidth="1"/>
    <col min="7432" max="7432" width="15.5703125" style="402" customWidth="1"/>
    <col min="7433" max="7433" width="15.7109375" style="402" customWidth="1"/>
    <col min="7434" max="7434" width="2.7109375" style="402" customWidth="1"/>
    <col min="7435" max="7680" width="11.42578125" style="402" hidden="1"/>
    <col min="7681" max="7681" width="0.140625" style="402" customWidth="1"/>
    <col min="7682" max="7682" width="3.85546875" style="402" customWidth="1"/>
    <col min="7683" max="7683" width="63.140625" style="402" customWidth="1"/>
    <col min="7684" max="7684" width="16.28515625" style="402" customWidth="1"/>
    <col min="7685" max="7685" width="17" style="402" customWidth="1"/>
    <col min="7686" max="7686" width="15.85546875" style="402" customWidth="1"/>
    <col min="7687" max="7687" width="16.85546875" style="402" customWidth="1"/>
    <col min="7688" max="7688" width="15.5703125" style="402" customWidth="1"/>
    <col min="7689" max="7689" width="15.7109375" style="402" customWidth="1"/>
    <col min="7690" max="7690" width="2.7109375" style="402" customWidth="1"/>
    <col min="7691" max="7936" width="11.42578125" style="402" hidden="1"/>
    <col min="7937" max="7937" width="0.140625" style="402" customWidth="1"/>
    <col min="7938" max="7938" width="3.85546875" style="402" customWidth="1"/>
    <col min="7939" max="7939" width="63.140625" style="402" customWidth="1"/>
    <col min="7940" max="7940" width="16.28515625" style="402" customWidth="1"/>
    <col min="7941" max="7941" width="17" style="402" customWidth="1"/>
    <col min="7942" max="7942" width="15.85546875" style="402" customWidth="1"/>
    <col min="7943" max="7943" width="16.85546875" style="402" customWidth="1"/>
    <col min="7944" max="7944" width="15.5703125" style="402" customWidth="1"/>
    <col min="7945" max="7945" width="15.7109375" style="402" customWidth="1"/>
    <col min="7946" max="7946" width="2.7109375" style="402" customWidth="1"/>
    <col min="7947" max="8192" width="11.42578125" style="402" hidden="1"/>
    <col min="8193" max="8193" width="0.140625" style="402" customWidth="1"/>
    <col min="8194" max="8194" width="3.85546875" style="402" customWidth="1"/>
    <col min="8195" max="8195" width="63.140625" style="402" customWidth="1"/>
    <col min="8196" max="8196" width="16.28515625" style="402" customWidth="1"/>
    <col min="8197" max="8197" width="17" style="402" customWidth="1"/>
    <col min="8198" max="8198" width="15.85546875" style="402" customWidth="1"/>
    <col min="8199" max="8199" width="16.85546875" style="402" customWidth="1"/>
    <col min="8200" max="8200" width="15.5703125" style="402" customWidth="1"/>
    <col min="8201" max="8201" width="15.7109375" style="402" customWidth="1"/>
    <col min="8202" max="8202" width="2.7109375" style="402" customWidth="1"/>
    <col min="8203" max="8448" width="11.42578125" style="402" hidden="1"/>
    <col min="8449" max="8449" width="0.140625" style="402" customWidth="1"/>
    <col min="8450" max="8450" width="3.85546875" style="402" customWidth="1"/>
    <col min="8451" max="8451" width="63.140625" style="402" customWidth="1"/>
    <col min="8452" max="8452" width="16.28515625" style="402" customWidth="1"/>
    <col min="8453" max="8453" width="17" style="402" customWidth="1"/>
    <col min="8454" max="8454" width="15.85546875" style="402" customWidth="1"/>
    <col min="8455" max="8455" width="16.85546875" style="402" customWidth="1"/>
    <col min="8456" max="8456" width="15.5703125" style="402" customWidth="1"/>
    <col min="8457" max="8457" width="15.7109375" style="402" customWidth="1"/>
    <col min="8458" max="8458" width="2.7109375" style="402" customWidth="1"/>
    <col min="8459" max="8704" width="11.42578125" style="402" hidden="1"/>
    <col min="8705" max="8705" width="0.140625" style="402" customWidth="1"/>
    <col min="8706" max="8706" width="3.85546875" style="402" customWidth="1"/>
    <col min="8707" max="8707" width="63.140625" style="402" customWidth="1"/>
    <col min="8708" max="8708" width="16.28515625" style="402" customWidth="1"/>
    <col min="8709" max="8709" width="17" style="402" customWidth="1"/>
    <col min="8710" max="8710" width="15.85546875" style="402" customWidth="1"/>
    <col min="8711" max="8711" width="16.85546875" style="402" customWidth="1"/>
    <col min="8712" max="8712" width="15.5703125" style="402" customWidth="1"/>
    <col min="8713" max="8713" width="15.7109375" style="402" customWidth="1"/>
    <col min="8714" max="8714" width="2.7109375" style="402" customWidth="1"/>
    <col min="8715" max="8960" width="11.42578125" style="402" hidden="1"/>
    <col min="8961" max="8961" width="0.140625" style="402" customWidth="1"/>
    <col min="8962" max="8962" width="3.85546875" style="402" customWidth="1"/>
    <col min="8963" max="8963" width="63.140625" style="402" customWidth="1"/>
    <col min="8964" max="8964" width="16.28515625" style="402" customWidth="1"/>
    <col min="8965" max="8965" width="17" style="402" customWidth="1"/>
    <col min="8966" max="8966" width="15.85546875" style="402" customWidth="1"/>
    <col min="8967" max="8967" width="16.85546875" style="402" customWidth="1"/>
    <col min="8968" max="8968" width="15.5703125" style="402" customWidth="1"/>
    <col min="8969" max="8969" width="15.7109375" style="402" customWidth="1"/>
    <col min="8970" max="8970" width="2.7109375" style="402" customWidth="1"/>
    <col min="8971" max="9216" width="11.42578125" style="402" hidden="1"/>
    <col min="9217" max="9217" width="0.140625" style="402" customWidth="1"/>
    <col min="9218" max="9218" width="3.85546875" style="402" customWidth="1"/>
    <col min="9219" max="9219" width="63.140625" style="402" customWidth="1"/>
    <col min="9220" max="9220" width="16.28515625" style="402" customWidth="1"/>
    <col min="9221" max="9221" width="17" style="402" customWidth="1"/>
    <col min="9222" max="9222" width="15.85546875" style="402" customWidth="1"/>
    <col min="9223" max="9223" width="16.85546875" style="402" customWidth="1"/>
    <col min="9224" max="9224" width="15.5703125" style="402" customWidth="1"/>
    <col min="9225" max="9225" width="15.7109375" style="402" customWidth="1"/>
    <col min="9226" max="9226" width="2.7109375" style="402" customWidth="1"/>
    <col min="9227" max="9472" width="11.42578125" style="402" hidden="1"/>
    <col min="9473" max="9473" width="0.140625" style="402" customWidth="1"/>
    <col min="9474" max="9474" width="3.85546875" style="402" customWidth="1"/>
    <col min="9475" max="9475" width="63.140625" style="402" customWidth="1"/>
    <col min="9476" max="9476" width="16.28515625" style="402" customWidth="1"/>
    <col min="9477" max="9477" width="17" style="402" customWidth="1"/>
    <col min="9478" max="9478" width="15.85546875" style="402" customWidth="1"/>
    <col min="9479" max="9479" width="16.85546875" style="402" customWidth="1"/>
    <col min="9480" max="9480" width="15.5703125" style="402" customWidth="1"/>
    <col min="9481" max="9481" width="15.7109375" style="402" customWidth="1"/>
    <col min="9482" max="9482" width="2.7109375" style="402" customWidth="1"/>
    <col min="9483" max="9728" width="11.42578125" style="402" hidden="1"/>
    <col min="9729" max="9729" width="0.140625" style="402" customWidth="1"/>
    <col min="9730" max="9730" width="3.85546875" style="402" customWidth="1"/>
    <col min="9731" max="9731" width="63.140625" style="402" customWidth="1"/>
    <col min="9732" max="9732" width="16.28515625" style="402" customWidth="1"/>
    <col min="9733" max="9733" width="17" style="402" customWidth="1"/>
    <col min="9734" max="9734" width="15.85546875" style="402" customWidth="1"/>
    <col min="9735" max="9735" width="16.85546875" style="402" customWidth="1"/>
    <col min="9736" max="9736" width="15.5703125" style="402" customWidth="1"/>
    <col min="9737" max="9737" width="15.7109375" style="402" customWidth="1"/>
    <col min="9738" max="9738" width="2.7109375" style="402" customWidth="1"/>
    <col min="9739" max="9984" width="11.42578125" style="402" hidden="1"/>
    <col min="9985" max="9985" width="0.140625" style="402" customWidth="1"/>
    <col min="9986" max="9986" width="3.85546875" style="402" customWidth="1"/>
    <col min="9987" max="9987" width="63.140625" style="402" customWidth="1"/>
    <col min="9988" max="9988" width="16.28515625" style="402" customWidth="1"/>
    <col min="9989" max="9989" width="17" style="402" customWidth="1"/>
    <col min="9990" max="9990" width="15.85546875" style="402" customWidth="1"/>
    <col min="9991" max="9991" width="16.85546875" style="402" customWidth="1"/>
    <col min="9992" max="9992" width="15.5703125" style="402" customWidth="1"/>
    <col min="9993" max="9993" width="15.7109375" style="402" customWidth="1"/>
    <col min="9994" max="9994" width="2.7109375" style="402" customWidth="1"/>
    <col min="9995" max="10240" width="11.42578125" style="402" hidden="1"/>
    <col min="10241" max="10241" width="0.140625" style="402" customWidth="1"/>
    <col min="10242" max="10242" width="3.85546875" style="402" customWidth="1"/>
    <col min="10243" max="10243" width="63.140625" style="402" customWidth="1"/>
    <col min="10244" max="10244" width="16.28515625" style="402" customWidth="1"/>
    <col min="10245" max="10245" width="17" style="402" customWidth="1"/>
    <col min="10246" max="10246" width="15.85546875" style="402" customWidth="1"/>
    <col min="10247" max="10247" width="16.85546875" style="402" customWidth="1"/>
    <col min="10248" max="10248" width="15.5703125" style="402" customWidth="1"/>
    <col min="10249" max="10249" width="15.7109375" style="402" customWidth="1"/>
    <col min="10250" max="10250" width="2.7109375" style="402" customWidth="1"/>
    <col min="10251" max="10496" width="11.42578125" style="402" hidden="1"/>
    <col min="10497" max="10497" width="0.140625" style="402" customWidth="1"/>
    <col min="10498" max="10498" width="3.85546875" style="402" customWidth="1"/>
    <col min="10499" max="10499" width="63.140625" style="402" customWidth="1"/>
    <col min="10500" max="10500" width="16.28515625" style="402" customWidth="1"/>
    <col min="10501" max="10501" width="17" style="402" customWidth="1"/>
    <col min="10502" max="10502" width="15.85546875" style="402" customWidth="1"/>
    <col min="10503" max="10503" width="16.85546875" style="402" customWidth="1"/>
    <col min="10504" max="10504" width="15.5703125" style="402" customWidth="1"/>
    <col min="10505" max="10505" width="15.7109375" style="402" customWidth="1"/>
    <col min="10506" max="10506" width="2.7109375" style="402" customWidth="1"/>
    <col min="10507" max="10752" width="11.42578125" style="402" hidden="1"/>
    <col min="10753" max="10753" width="0.140625" style="402" customWidth="1"/>
    <col min="10754" max="10754" width="3.85546875" style="402" customWidth="1"/>
    <col min="10755" max="10755" width="63.140625" style="402" customWidth="1"/>
    <col min="10756" max="10756" width="16.28515625" style="402" customWidth="1"/>
    <col min="10757" max="10757" width="17" style="402" customWidth="1"/>
    <col min="10758" max="10758" width="15.85546875" style="402" customWidth="1"/>
    <col min="10759" max="10759" width="16.85546875" style="402" customWidth="1"/>
    <col min="10760" max="10760" width="15.5703125" style="402" customWidth="1"/>
    <col min="10761" max="10761" width="15.7109375" style="402" customWidth="1"/>
    <col min="10762" max="10762" width="2.7109375" style="402" customWidth="1"/>
    <col min="10763" max="11008" width="11.42578125" style="402" hidden="1"/>
    <col min="11009" max="11009" width="0.140625" style="402" customWidth="1"/>
    <col min="11010" max="11010" width="3.85546875" style="402" customWidth="1"/>
    <col min="11011" max="11011" width="63.140625" style="402" customWidth="1"/>
    <col min="11012" max="11012" width="16.28515625" style="402" customWidth="1"/>
    <col min="11013" max="11013" width="17" style="402" customWidth="1"/>
    <col min="11014" max="11014" width="15.85546875" style="402" customWidth="1"/>
    <col min="11015" max="11015" width="16.85546875" style="402" customWidth="1"/>
    <col min="11016" max="11016" width="15.5703125" style="402" customWidth="1"/>
    <col min="11017" max="11017" width="15.7109375" style="402" customWidth="1"/>
    <col min="11018" max="11018" width="2.7109375" style="402" customWidth="1"/>
    <col min="11019" max="11264" width="11.42578125" style="402" hidden="1"/>
    <col min="11265" max="11265" width="0.140625" style="402" customWidth="1"/>
    <col min="11266" max="11266" width="3.85546875" style="402" customWidth="1"/>
    <col min="11267" max="11267" width="63.140625" style="402" customWidth="1"/>
    <col min="11268" max="11268" width="16.28515625" style="402" customWidth="1"/>
    <col min="11269" max="11269" width="17" style="402" customWidth="1"/>
    <col min="11270" max="11270" width="15.85546875" style="402" customWidth="1"/>
    <col min="11271" max="11271" width="16.85546875" style="402" customWidth="1"/>
    <col min="11272" max="11272" width="15.5703125" style="402" customWidth="1"/>
    <col min="11273" max="11273" width="15.7109375" style="402" customWidth="1"/>
    <col min="11274" max="11274" width="2.7109375" style="402" customWidth="1"/>
    <col min="11275" max="11520" width="11.42578125" style="402" hidden="1"/>
    <col min="11521" max="11521" width="0.140625" style="402" customWidth="1"/>
    <col min="11522" max="11522" width="3.85546875" style="402" customWidth="1"/>
    <col min="11523" max="11523" width="63.140625" style="402" customWidth="1"/>
    <col min="11524" max="11524" width="16.28515625" style="402" customWidth="1"/>
    <col min="11525" max="11525" width="17" style="402" customWidth="1"/>
    <col min="11526" max="11526" width="15.85546875" style="402" customWidth="1"/>
    <col min="11527" max="11527" width="16.85546875" style="402" customWidth="1"/>
    <col min="11528" max="11528" width="15.5703125" style="402" customWidth="1"/>
    <col min="11529" max="11529" width="15.7109375" style="402" customWidth="1"/>
    <col min="11530" max="11530" width="2.7109375" style="402" customWidth="1"/>
    <col min="11531" max="11776" width="11.42578125" style="402" hidden="1"/>
    <col min="11777" max="11777" width="0.140625" style="402" customWidth="1"/>
    <col min="11778" max="11778" width="3.85546875" style="402" customWidth="1"/>
    <col min="11779" max="11779" width="63.140625" style="402" customWidth="1"/>
    <col min="11780" max="11780" width="16.28515625" style="402" customWidth="1"/>
    <col min="11781" max="11781" width="17" style="402" customWidth="1"/>
    <col min="11782" max="11782" width="15.85546875" style="402" customWidth="1"/>
    <col min="11783" max="11783" width="16.85546875" style="402" customWidth="1"/>
    <col min="11784" max="11784" width="15.5703125" style="402" customWidth="1"/>
    <col min="11785" max="11785" width="15.7109375" style="402" customWidth="1"/>
    <col min="11786" max="11786" width="2.7109375" style="402" customWidth="1"/>
    <col min="11787" max="12032" width="11.42578125" style="402" hidden="1"/>
    <col min="12033" max="12033" width="0.140625" style="402" customWidth="1"/>
    <col min="12034" max="12034" width="3.85546875" style="402" customWidth="1"/>
    <col min="12035" max="12035" width="63.140625" style="402" customWidth="1"/>
    <col min="12036" max="12036" width="16.28515625" style="402" customWidth="1"/>
    <col min="12037" max="12037" width="17" style="402" customWidth="1"/>
    <col min="12038" max="12038" width="15.85546875" style="402" customWidth="1"/>
    <col min="12039" max="12039" width="16.85546875" style="402" customWidth="1"/>
    <col min="12040" max="12040" width="15.5703125" style="402" customWidth="1"/>
    <col min="12041" max="12041" width="15.7109375" style="402" customWidth="1"/>
    <col min="12042" max="12042" width="2.7109375" style="402" customWidth="1"/>
    <col min="12043" max="12288" width="11.42578125" style="402" hidden="1"/>
    <col min="12289" max="12289" width="0.140625" style="402" customWidth="1"/>
    <col min="12290" max="12290" width="3.85546875" style="402" customWidth="1"/>
    <col min="12291" max="12291" width="63.140625" style="402" customWidth="1"/>
    <col min="12292" max="12292" width="16.28515625" style="402" customWidth="1"/>
    <col min="12293" max="12293" width="17" style="402" customWidth="1"/>
    <col min="12294" max="12294" width="15.85546875" style="402" customWidth="1"/>
    <col min="12295" max="12295" width="16.85546875" style="402" customWidth="1"/>
    <col min="12296" max="12296" width="15.5703125" style="402" customWidth="1"/>
    <col min="12297" max="12297" width="15.7109375" style="402" customWidth="1"/>
    <col min="12298" max="12298" width="2.7109375" style="402" customWidth="1"/>
    <col min="12299" max="12544" width="11.42578125" style="402" hidden="1"/>
    <col min="12545" max="12545" width="0.140625" style="402" customWidth="1"/>
    <col min="12546" max="12546" width="3.85546875" style="402" customWidth="1"/>
    <col min="12547" max="12547" width="63.140625" style="402" customWidth="1"/>
    <col min="12548" max="12548" width="16.28515625" style="402" customWidth="1"/>
    <col min="12549" max="12549" width="17" style="402" customWidth="1"/>
    <col min="12550" max="12550" width="15.85546875" style="402" customWidth="1"/>
    <col min="12551" max="12551" width="16.85546875" style="402" customWidth="1"/>
    <col min="12552" max="12552" width="15.5703125" style="402" customWidth="1"/>
    <col min="12553" max="12553" width="15.7109375" style="402" customWidth="1"/>
    <col min="12554" max="12554" width="2.7109375" style="402" customWidth="1"/>
    <col min="12555" max="12800" width="11.42578125" style="402" hidden="1"/>
    <col min="12801" max="12801" width="0.140625" style="402" customWidth="1"/>
    <col min="12802" max="12802" width="3.85546875" style="402" customWidth="1"/>
    <col min="12803" max="12803" width="63.140625" style="402" customWidth="1"/>
    <col min="12804" max="12804" width="16.28515625" style="402" customWidth="1"/>
    <col min="12805" max="12805" width="17" style="402" customWidth="1"/>
    <col min="12806" max="12806" width="15.85546875" style="402" customWidth="1"/>
    <col min="12807" max="12807" width="16.85546875" style="402" customWidth="1"/>
    <col min="12808" max="12808" width="15.5703125" style="402" customWidth="1"/>
    <col min="12809" max="12809" width="15.7109375" style="402" customWidth="1"/>
    <col min="12810" max="12810" width="2.7109375" style="402" customWidth="1"/>
    <col min="12811" max="13056" width="11.42578125" style="402" hidden="1"/>
    <col min="13057" max="13057" width="0.140625" style="402" customWidth="1"/>
    <col min="13058" max="13058" width="3.85546875" style="402" customWidth="1"/>
    <col min="13059" max="13059" width="63.140625" style="402" customWidth="1"/>
    <col min="13060" max="13060" width="16.28515625" style="402" customWidth="1"/>
    <col min="13061" max="13061" width="17" style="402" customWidth="1"/>
    <col min="13062" max="13062" width="15.85546875" style="402" customWidth="1"/>
    <col min="13063" max="13063" width="16.85546875" style="402" customWidth="1"/>
    <col min="13064" max="13064" width="15.5703125" style="402" customWidth="1"/>
    <col min="13065" max="13065" width="15.7109375" style="402" customWidth="1"/>
    <col min="13066" max="13066" width="2.7109375" style="402" customWidth="1"/>
    <col min="13067" max="13312" width="11.42578125" style="402" hidden="1"/>
    <col min="13313" max="13313" width="0.140625" style="402" customWidth="1"/>
    <col min="13314" max="13314" width="3.85546875" style="402" customWidth="1"/>
    <col min="13315" max="13315" width="63.140625" style="402" customWidth="1"/>
    <col min="13316" max="13316" width="16.28515625" style="402" customWidth="1"/>
    <col min="13317" max="13317" width="17" style="402" customWidth="1"/>
    <col min="13318" max="13318" width="15.85546875" style="402" customWidth="1"/>
    <col min="13319" max="13319" width="16.85546875" style="402" customWidth="1"/>
    <col min="13320" max="13320" width="15.5703125" style="402" customWidth="1"/>
    <col min="13321" max="13321" width="15.7109375" style="402" customWidth="1"/>
    <col min="13322" max="13322" width="2.7109375" style="402" customWidth="1"/>
    <col min="13323" max="13568" width="11.42578125" style="402" hidden="1"/>
    <col min="13569" max="13569" width="0.140625" style="402" customWidth="1"/>
    <col min="13570" max="13570" width="3.85546875" style="402" customWidth="1"/>
    <col min="13571" max="13571" width="63.140625" style="402" customWidth="1"/>
    <col min="13572" max="13572" width="16.28515625" style="402" customWidth="1"/>
    <col min="13573" max="13573" width="17" style="402" customWidth="1"/>
    <col min="13574" max="13574" width="15.85546875" style="402" customWidth="1"/>
    <col min="13575" max="13575" width="16.85546875" style="402" customWidth="1"/>
    <col min="13576" max="13576" width="15.5703125" style="402" customWidth="1"/>
    <col min="13577" max="13577" width="15.7109375" style="402" customWidth="1"/>
    <col min="13578" max="13578" width="2.7109375" style="402" customWidth="1"/>
    <col min="13579" max="13824" width="11.42578125" style="402" hidden="1"/>
    <col min="13825" max="13825" width="0.140625" style="402" customWidth="1"/>
    <col min="13826" max="13826" width="3.85546875" style="402" customWidth="1"/>
    <col min="13827" max="13827" width="63.140625" style="402" customWidth="1"/>
    <col min="13828" max="13828" width="16.28515625" style="402" customWidth="1"/>
    <col min="13829" max="13829" width="17" style="402" customWidth="1"/>
    <col min="13830" max="13830" width="15.85546875" style="402" customWidth="1"/>
    <col min="13831" max="13831" width="16.85546875" style="402" customWidth="1"/>
    <col min="13832" max="13832" width="15.5703125" style="402" customWidth="1"/>
    <col min="13833" max="13833" width="15.7109375" style="402" customWidth="1"/>
    <col min="13834" max="13834" width="2.7109375" style="402" customWidth="1"/>
    <col min="13835" max="14080" width="11.42578125" style="402" hidden="1"/>
    <col min="14081" max="14081" width="0.140625" style="402" customWidth="1"/>
    <col min="14082" max="14082" width="3.85546875" style="402" customWidth="1"/>
    <col min="14083" max="14083" width="63.140625" style="402" customWidth="1"/>
    <col min="14084" max="14084" width="16.28515625" style="402" customWidth="1"/>
    <col min="14085" max="14085" width="17" style="402" customWidth="1"/>
    <col min="14086" max="14086" width="15.85546875" style="402" customWidth="1"/>
    <col min="14087" max="14087" width="16.85546875" style="402" customWidth="1"/>
    <col min="14088" max="14088" width="15.5703125" style="402" customWidth="1"/>
    <col min="14089" max="14089" width="15.7109375" style="402" customWidth="1"/>
    <col min="14090" max="14090" width="2.7109375" style="402" customWidth="1"/>
    <col min="14091" max="14336" width="11.42578125" style="402" hidden="1"/>
    <col min="14337" max="14337" width="0.140625" style="402" customWidth="1"/>
    <col min="14338" max="14338" width="3.85546875" style="402" customWidth="1"/>
    <col min="14339" max="14339" width="63.140625" style="402" customWidth="1"/>
    <col min="14340" max="14340" width="16.28515625" style="402" customWidth="1"/>
    <col min="14341" max="14341" width="17" style="402" customWidth="1"/>
    <col min="14342" max="14342" width="15.85546875" style="402" customWidth="1"/>
    <col min="14343" max="14343" width="16.85546875" style="402" customWidth="1"/>
    <col min="14344" max="14344" width="15.5703125" style="402" customWidth="1"/>
    <col min="14345" max="14345" width="15.7109375" style="402" customWidth="1"/>
    <col min="14346" max="14346" width="2.7109375" style="402" customWidth="1"/>
    <col min="14347" max="14592" width="11.42578125" style="402" hidden="1"/>
    <col min="14593" max="14593" width="0.140625" style="402" customWidth="1"/>
    <col min="14594" max="14594" width="3.85546875" style="402" customWidth="1"/>
    <col min="14595" max="14595" width="63.140625" style="402" customWidth="1"/>
    <col min="14596" max="14596" width="16.28515625" style="402" customWidth="1"/>
    <col min="14597" max="14597" width="17" style="402" customWidth="1"/>
    <col min="14598" max="14598" width="15.85546875" style="402" customWidth="1"/>
    <col min="14599" max="14599" width="16.85546875" style="402" customWidth="1"/>
    <col min="14600" max="14600" width="15.5703125" style="402" customWidth="1"/>
    <col min="14601" max="14601" width="15.7109375" style="402" customWidth="1"/>
    <col min="14602" max="14602" width="2.7109375" style="402" customWidth="1"/>
    <col min="14603" max="14848" width="11.42578125" style="402" hidden="1"/>
    <col min="14849" max="14849" width="0.140625" style="402" customWidth="1"/>
    <col min="14850" max="14850" width="3.85546875" style="402" customWidth="1"/>
    <col min="14851" max="14851" width="63.140625" style="402" customWidth="1"/>
    <col min="14852" max="14852" width="16.28515625" style="402" customWidth="1"/>
    <col min="14853" max="14853" width="17" style="402" customWidth="1"/>
    <col min="14854" max="14854" width="15.85546875" style="402" customWidth="1"/>
    <col min="14855" max="14855" width="16.85546875" style="402" customWidth="1"/>
    <col min="14856" max="14856" width="15.5703125" style="402" customWidth="1"/>
    <col min="14857" max="14857" width="15.7109375" style="402" customWidth="1"/>
    <col min="14858" max="14858" width="2.7109375" style="402" customWidth="1"/>
    <col min="14859" max="15104" width="11.42578125" style="402" hidden="1"/>
    <col min="15105" max="15105" width="0.140625" style="402" customWidth="1"/>
    <col min="15106" max="15106" width="3.85546875" style="402" customWidth="1"/>
    <col min="15107" max="15107" width="63.140625" style="402" customWidth="1"/>
    <col min="15108" max="15108" width="16.28515625" style="402" customWidth="1"/>
    <col min="15109" max="15109" width="17" style="402" customWidth="1"/>
    <col min="15110" max="15110" width="15.85546875" style="402" customWidth="1"/>
    <col min="15111" max="15111" width="16.85546875" style="402" customWidth="1"/>
    <col min="15112" max="15112" width="15.5703125" style="402" customWidth="1"/>
    <col min="15113" max="15113" width="15.7109375" style="402" customWidth="1"/>
    <col min="15114" max="15114" width="2.7109375" style="402" customWidth="1"/>
    <col min="15115" max="15360" width="11.42578125" style="402" hidden="1"/>
    <col min="15361" max="15361" width="0.140625" style="402" customWidth="1"/>
    <col min="15362" max="15362" width="3.85546875" style="402" customWidth="1"/>
    <col min="15363" max="15363" width="63.140625" style="402" customWidth="1"/>
    <col min="15364" max="15364" width="16.28515625" style="402" customWidth="1"/>
    <col min="15365" max="15365" width="17" style="402" customWidth="1"/>
    <col min="15366" max="15366" width="15.85546875" style="402" customWidth="1"/>
    <col min="15367" max="15367" width="16.85546875" style="402" customWidth="1"/>
    <col min="15368" max="15368" width="15.5703125" style="402" customWidth="1"/>
    <col min="15369" max="15369" width="15.7109375" style="402" customWidth="1"/>
    <col min="15370" max="15370" width="2.7109375" style="402" customWidth="1"/>
    <col min="15371" max="15616" width="11.42578125" style="402" hidden="1"/>
    <col min="15617" max="15617" width="0.140625" style="402" customWidth="1"/>
    <col min="15618" max="15618" width="3.85546875" style="402" customWidth="1"/>
    <col min="15619" max="15619" width="63.140625" style="402" customWidth="1"/>
    <col min="15620" max="15620" width="16.28515625" style="402" customWidth="1"/>
    <col min="15621" max="15621" width="17" style="402" customWidth="1"/>
    <col min="15622" max="15622" width="15.85546875" style="402" customWidth="1"/>
    <col min="15623" max="15623" width="16.85546875" style="402" customWidth="1"/>
    <col min="15624" max="15624" width="15.5703125" style="402" customWidth="1"/>
    <col min="15625" max="15625" width="15.7109375" style="402" customWidth="1"/>
    <col min="15626" max="15626" width="2.7109375" style="402" customWidth="1"/>
    <col min="15627" max="15872" width="11.42578125" style="402" hidden="1"/>
    <col min="15873" max="15873" width="0.140625" style="402" customWidth="1"/>
    <col min="15874" max="15874" width="3.85546875" style="402" customWidth="1"/>
    <col min="15875" max="15875" width="63.140625" style="402" customWidth="1"/>
    <col min="15876" max="15876" width="16.28515625" style="402" customWidth="1"/>
    <col min="15877" max="15877" width="17" style="402" customWidth="1"/>
    <col min="15878" max="15878" width="15.85546875" style="402" customWidth="1"/>
    <col min="15879" max="15879" width="16.85546875" style="402" customWidth="1"/>
    <col min="15880" max="15880" width="15.5703125" style="402" customWidth="1"/>
    <col min="15881" max="15881" width="15.7109375" style="402" customWidth="1"/>
    <col min="15882" max="15882" width="2.7109375" style="402" customWidth="1"/>
    <col min="15883" max="16128" width="11.42578125" style="402" hidden="1"/>
    <col min="16129" max="16129" width="0.140625" style="402" customWidth="1"/>
    <col min="16130" max="16130" width="3.85546875" style="402" customWidth="1"/>
    <col min="16131" max="16131" width="63.140625" style="402" customWidth="1"/>
    <col min="16132" max="16132" width="16.28515625" style="402" customWidth="1"/>
    <col min="16133" max="16133" width="17" style="402" customWidth="1"/>
    <col min="16134" max="16134" width="15.85546875" style="402" customWidth="1"/>
    <col min="16135" max="16135" width="16.85546875" style="402" customWidth="1"/>
    <col min="16136" max="16136" width="15.5703125" style="402" customWidth="1"/>
    <col min="16137" max="16137" width="15.7109375" style="402" customWidth="1"/>
    <col min="16138" max="16138" width="2.7109375" style="402" customWidth="1"/>
    <col min="16139" max="16384" width="11.42578125" style="402" hidden="1"/>
  </cols>
  <sheetData>
    <row r="1" spans="2:9" x14ac:dyDescent="0.2"/>
    <row r="2" spans="2:9" x14ac:dyDescent="0.2"/>
    <row r="3" spans="2:9" x14ac:dyDescent="0.2"/>
    <row r="4" spans="2:9" x14ac:dyDescent="0.2"/>
    <row r="5" spans="2:9" ht="2.25" customHeight="1" thickBot="1" x14ac:dyDescent="0.25"/>
    <row r="6" spans="2:9" ht="6.75" customHeight="1" x14ac:dyDescent="0.25">
      <c r="B6" s="403"/>
      <c r="C6" s="404"/>
      <c r="D6" s="404"/>
      <c r="E6" s="404"/>
      <c r="F6" s="404"/>
      <c r="G6" s="404"/>
      <c r="H6" s="404"/>
      <c r="I6" s="405"/>
    </row>
    <row r="7" spans="2:9" ht="15" x14ac:dyDescent="0.2">
      <c r="B7" s="406" t="str">
        <f>'CLASIF-OBJETO GASTO'!B7:J7</f>
        <v>FONDO ESTATAL DE FOMENTO INDUSTRIAL DEL ESTADO DE CAMPECHE</v>
      </c>
      <c r="C7" s="407"/>
      <c r="D7" s="407"/>
      <c r="E7" s="407"/>
      <c r="F7" s="407"/>
      <c r="G7" s="407"/>
      <c r="H7" s="407"/>
      <c r="I7" s="408"/>
    </row>
    <row r="8" spans="2:9" ht="15" x14ac:dyDescent="0.2">
      <c r="B8" s="409" t="s">
        <v>339</v>
      </c>
      <c r="C8" s="410"/>
      <c r="D8" s="410"/>
      <c r="E8" s="410"/>
      <c r="F8" s="410"/>
      <c r="G8" s="410"/>
      <c r="H8" s="410"/>
      <c r="I8" s="411"/>
    </row>
    <row r="9" spans="2:9" ht="15" x14ac:dyDescent="0.2">
      <c r="B9" s="406" t="s">
        <v>295</v>
      </c>
      <c r="C9" s="407"/>
      <c r="D9" s="407"/>
      <c r="E9" s="407"/>
      <c r="F9" s="407"/>
      <c r="G9" s="407"/>
      <c r="H9" s="407"/>
      <c r="I9" s="408"/>
    </row>
    <row r="10" spans="2:9" ht="15" x14ac:dyDescent="0.2">
      <c r="B10" s="406" t="str">
        <f>'CLASIF-OBJETO GASTO'!B10:J10</f>
        <v>Del 1 de enero al 31 de marzo de 2020</v>
      </c>
      <c r="C10" s="407"/>
      <c r="D10" s="407"/>
      <c r="E10" s="407"/>
      <c r="F10" s="407"/>
      <c r="G10" s="407"/>
      <c r="H10" s="407"/>
      <c r="I10" s="408"/>
    </row>
    <row r="11" spans="2:9" ht="15" x14ac:dyDescent="0.2">
      <c r="B11" s="406" t="s">
        <v>0</v>
      </c>
      <c r="C11" s="407"/>
      <c r="D11" s="407"/>
      <c r="E11" s="407"/>
      <c r="F11" s="407"/>
      <c r="G11" s="407"/>
      <c r="H11" s="407"/>
      <c r="I11" s="408"/>
    </row>
    <row r="12" spans="2:9" ht="4.5" customHeight="1" thickBot="1" x14ac:dyDescent="0.25">
      <c r="B12" s="412"/>
      <c r="C12" s="413"/>
      <c r="D12" s="413"/>
      <c r="E12" s="413"/>
      <c r="F12" s="413"/>
      <c r="G12" s="413"/>
      <c r="H12" s="413"/>
      <c r="I12" s="414"/>
    </row>
    <row r="13" spans="2:9" ht="12.75" customHeight="1" thickBot="1" x14ac:dyDescent="0.25">
      <c r="B13" s="415" t="s">
        <v>198</v>
      </c>
      <c r="C13" s="416"/>
      <c r="D13" s="417" t="s">
        <v>293</v>
      </c>
      <c r="E13" s="417"/>
      <c r="F13" s="417"/>
      <c r="G13" s="417"/>
      <c r="H13" s="417"/>
      <c r="I13" s="418" t="s">
        <v>311</v>
      </c>
    </row>
    <row r="14" spans="2:9" ht="27" customHeight="1" thickBot="1" x14ac:dyDescent="0.25">
      <c r="B14" s="406"/>
      <c r="C14" s="408"/>
      <c r="D14" s="419" t="s">
        <v>199</v>
      </c>
      <c r="E14" s="420" t="s">
        <v>226</v>
      </c>
      <c r="F14" s="421" t="s">
        <v>227</v>
      </c>
      <c r="G14" s="421" t="s">
        <v>183</v>
      </c>
      <c r="H14" s="421" t="s">
        <v>200</v>
      </c>
      <c r="I14" s="422"/>
    </row>
    <row r="15" spans="2:9" ht="10.5" hidden="1" customHeight="1" thickBot="1" x14ac:dyDescent="0.25">
      <c r="B15" s="423"/>
      <c r="C15" s="424"/>
      <c r="D15" s="425">
        <v>1</v>
      </c>
      <c r="E15" s="426">
        <v>2</v>
      </c>
      <c r="F15" s="426" t="s">
        <v>312</v>
      </c>
      <c r="G15" s="426">
        <v>4</v>
      </c>
      <c r="H15" s="426">
        <v>5</v>
      </c>
      <c r="I15" s="427" t="s">
        <v>313</v>
      </c>
    </row>
    <row r="16" spans="2:9" ht="15" x14ac:dyDescent="0.2">
      <c r="B16" s="428" t="s">
        <v>487</v>
      </c>
      <c r="C16" s="429"/>
      <c r="D16" s="430">
        <v>86560995.150000006</v>
      </c>
      <c r="E16" s="430">
        <v>806098.44</v>
      </c>
      <c r="F16" s="430">
        <v>87367093.590000004</v>
      </c>
      <c r="G16" s="430">
        <v>20719423.649999999</v>
      </c>
      <c r="H16" s="430">
        <v>20243613.77</v>
      </c>
      <c r="I16" s="430">
        <v>66647669.940000005</v>
      </c>
    </row>
    <row r="17" spans="2:9" ht="15" x14ac:dyDescent="0.2">
      <c r="B17" s="431" t="s">
        <v>316</v>
      </c>
      <c r="C17" s="432" t="s">
        <v>488</v>
      </c>
      <c r="D17" s="433">
        <v>0</v>
      </c>
      <c r="E17" s="433">
        <v>0</v>
      </c>
      <c r="F17" s="433">
        <v>0</v>
      </c>
      <c r="G17" s="433">
        <v>0</v>
      </c>
      <c r="H17" s="433">
        <v>0</v>
      </c>
      <c r="I17" s="433">
        <v>0</v>
      </c>
    </row>
    <row r="18" spans="2:9" s="438" customFormat="1" ht="15" customHeight="1" x14ac:dyDescent="0.25">
      <c r="B18" s="434" t="s">
        <v>344</v>
      </c>
      <c r="C18" s="435" t="s">
        <v>489</v>
      </c>
      <c r="D18" s="436">
        <v>0</v>
      </c>
      <c r="E18" s="436">
        <v>0</v>
      </c>
      <c r="F18" s="437">
        <v>0</v>
      </c>
      <c r="G18" s="436">
        <v>0</v>
      </c>
      <c r="H18" s="436">
        <v>0</v>
      </c>
      <c r="I18" s="437">
        <v>0</v>
      </c>
    </row>
    <row r="19" spans="2:9" s="438" customFormat="1" ht="15" customHeight="1" x14ac:dyDescent="0.25">
      <c r="B19" s="434" t="s">
        <v>346</v>
      </c>
      <c r="C19" s="435" t="s">
        <v>490</v>
      </c>
      <c r="D19" s="436">
        <v>0</v>
      </c>
      <c r="E19" s="436">
        <v>0</v>
      </c>
      <c r="F19" s="437">
        <v>0</v>
      </c>
      <c r="G19" s="436">
        <v>0</v>
      </c>
      <c r="H19" s="436">
        <v>0</v>
      </c>
      <c r="I19" s="437">
        <v>0</v>
      </c>
    </row>
    <row r="20" spans="2:9" s="438" customFormat="1" ht="15" customHeight="1" x14ac:dyDescent="0.25">
      <c r="B20" s="434" t="s">
        <v>348</v>
      </c>
      <c r="C20" s="435" t="s">
        <v>491</v>
      </c>
      <c r="D20" s="436">
        <v>0</v>
      </c>
      <c r="E20" s="436">
        <v>0</v>
      </c>
      <c r="F20" s="437">
        <v>0</v>
      </c>
      <c r="G20" s="436">
        <v>0</v>
      </c>
      <c r="H20" s="436">
        <v>0</v>
      </c>
      <c r="I20" s="437">
        <v>0</v>
      </c>
    </row>
    <row r="21" spans="2:9" s="438" customFormat="1" ht="15" customHeight="1" x14ac:dyDescent="0.25">
      <c r="B21" s="434" t="s">
        <v>350</v>
      </c>
      <c r="C21" s="435" t="s">
        <v>492</v>
      </c>
      <c r="D21" s="436">
        <v>0</v>
      </c>
      <c r="E21" s="436">
        <v>0</v>
      </c>
      <c r="F21" s="437">
        <v>0</v>
      </c>
      <c r="G21" s="436">
        <v>0</v>
      </c>
      <c r="H21" s="436">
        <v>0</v>
      </c>
      <c r="I21" s="437">
        <v>0</v>
      </c>
    </row>
    <row r="22" spans="2:9" s="438" customFormat="1" ht="15" customHeight="1" x14ac:dyDescent="0.25">
      <c r="B22" s="434" t="s">
        <v>352</v>
      </c>
      <c r="C22" s="435" t="s">
        <v>493</v>
      </c>
      <c r="D22" s="436">
        <v>0</v>
      </c>
      <c r="E22" s="436">
        <v>0</v>
      </c>
      <c r="F22" s="437">
        <v>0</v>
      </c>
      <c r="G22" s="436">
        <v>0</v>
      </c>
      <c r="H22" s="436">
        <v>0</v>
      </c>
      <c r="I22" s="437">
        <v>0</v>
      </c>
    </row>
    <row r="23" spans="2:9" s="438" customFormat="1" ht="15" customHeight="1" x14ac:dyDescent="0.25">
      <c r="B23" s="434" t="s">
        <v>354</v>
      </c>
      <c r="C23" s="435" t="s">
        <v>494</v>
      </c>
      <c r="D23" s="436">
        <v>0</v>
      </c>
      <c r="E23" s="436">
        <v>0</v>
      </c>
      <c r="F23" s="437">
        <v>0</v>
      </c>
      <c r="G23" s="436">
        <v>0</v>
      </c>
      <c r="H23" s="436">
        <v>0</v>
      </c>
      <c r="I23" s="437">
        <v>0</v>
      </c>
    </row>
    <row r="24" spans="2:9" s="438" customFormat="1" ht="15" customHeight="1" x14ac:dyDescent="0.25">
      <c r="B24" s="434" t="s">
        <v>356</v>
      </c>
      <c r="C24" s="435" t="s">
        <v>495</v>
      </c>
      <c r="D24" s="436">
        <v>0</v>
      </c>
      <c r="E24" s="436">
        <v>0</v>
      </c>
      <c r="F24" s="437">
        <v>0</v>
      </c>
      <c r="G24" s="436">
        <v>0</v>
      </c>
      <c r="H24" s="436">
        <v>0</v>
      </c>
      <c r="I24" s="437">
        <v>0</v>
      </c>
    </row>
    <row r="25" spans="2:9" s="438" customFormat="1" ht="15" customHeight="1" x14ac:dyDescent="0.25">
      <c r="B25" s="434" t="s">
        <v>496</v>
      </c>
      <c r="C25" s="435" t="s">
        <v>397</v>
      </c>
      <c r="D25" s="436">
        <v>0</v>
      </c>
      <c r="E25" s="436">
        <v>0</v>
      </c>
      <c r="F25" s="437">
        <v>0</v>
      </c>
      <c r="G25" s="436">
        <v>0</v>
      </c>
      <c r="H25" s="436">
        <v>0</v>
      </c>
      <c r="I25" s="437">
        <v>0</v>
      </c>
    </row>
    <row r="26" spans="2:9" s="438" customFormat="1" ht="3" customHeight="1" x14ac:dyDescent="0.25">
      <c r="B26" s="434"/>
      <c r="C26" s="435"/>
      <c r="D26" s="439"/>
      <c r="E26" s="439"/>
      <c r="F26" s="439"/>
      <c r="G26" s="439"/>
      <c r="H26" s="439"/>
      <c r="I26" s="439"/>
    </row>
    <row r="27" spans="2:9" s="438" customFormat="1" ht="15" x14ac:dyDescent="0.25">
      <c r="B27" s="431" t="s">
        <v>318</v>
      </c>
      <c r="C27" s="432" t="s">
        <v>497</v>
      </c>
      <c r="D27" s="433">
        <v>0</v>
      </c>
      <c r="E27" s="433">
        <v>0</v>
      </c>
      <c r="F27" s="433">
        <v>0</v>
      </c>
      <c r="G27" s="433">
        <v>0</v>
      </c>
      <c r="H27" s="433">
        <v>0</v>
      </c>
      <c r="I27" s="433">
        <v>0</v>
      </c>
    </row>
    <row r="28" spans="2:9" s="438" customFormat="1" ht="15" customHeight="1" x14ac:dyDescent="0.25">
      <c r="B28" s="434" t="s">
        <v>360</v>
      </c>
      <c r="C28" s="435" t="s">
        <v>498</v>
      </c>
      <c r="D28" s="440">
        <v>0</v>
      </c>
      <c r="E28" s="440">
        <v>0</v>
      </c>
      <c r="F28" s="437">
        <v>0</v>
      </c>
      <c r="G28" s="440">
        <v>0</v>
      </c>
      <c r="H28" s="440">
        <v>0</v>
      </c>
      <c r="I28" s="437">
        <v>0</v>
      </c>
    </row>
    <row r="29" spans="2:9" s="438" customFormat="1" ht="15" customHeight="1" x14ac:dyDescent="0.25">
      <c r="B29" s="434" t="s">
        <v>362</v>
      </c>
      <c r="C29" s="435" t="s">
        <v>499</v>
      </c>
      <c r="D29" s="440">
        <v>0</v>
      </c>
      <c r="E29" s="440">
        <v>0</v>
      </c>
      <c r="F29" s="437">
        <v>0</v>
      </c>
      <c r="G29" s="440">
        <v>0</v>
      </c>
      <c r="H29" s="440">
        <v>0</v>
      </c>
      <c r="I29" s="437">
        <v>0</v>
      </c>
    </row>
    <row r="30" spans="2:9" s="438" customFormat="1" ht="15" customHeight="1" x14ac:dyDescent="0.25">
      <c r="B30" s="434" t="s">
        <v>364</v>
      </c>
      <c r="C30" s="435" t="s">
        <v>500</v>
      </c>
      <c r="D30" s="440">
        <v>0</v>
      </c>
      <c r="E30" s="440">
        <v>0</v>
      </c>
      <c r="F30" s="437">
        <v>0</v>
      </c>
      <c r="G30" s="440">
        <v>0</v>
      </c>
      <c r="H30" s="440">
        <v>0</v>
      </c>
      <c r="I30" s="437">
        <v>0</v>
      </c>
    </row>
    <row r="31" spans="2:9" s="438" customFormat="1" ht="15" customHeight="1" x14ac:dyDescent="0.25">
      <c r="B31" s="434" t="s">
        <v>366</v>
      </c>
      <c r="C31" s="435" t="s">
        <v>501</v>
      </c>
      <c r="D31" s="440">
        <v>0</v>
      </c>
      <c r="E31" s="440">
        <v>0</v>
      </c>
      <c r="F31" s="437">
        <v>0</v>
      </c>
      <c r="G31" s="440">
        <v>0</v>
      </c>
      <c r="H31" s="440">
        <v>0</v>
      </c>
      <c r="I31" s="437">
        <v>0</v>
      </c>
    </row>
    <row r="32" spans="2:9" s="438" customFormat="1" ht="15" customHeight="1" x14ac:dyDescent="0.25">
      <c r="B32" s="434" t="s">
        <v>368</v>
      </c>
      <c r="C32" s="435" t="s">
        <v>502</v>
      </c>
      <c r="D32" s="440">
        <v>0</v>
      </c>
      <c r="E32" s="440">
        <v>0</v>
      </c>
      <c r="F32" s="437">
        <v>0</v>
      </c>
      <c r="G32" s="440">
        <v>0</v>
      </c>
      <c r="H32" s="440">
        <v>0</v>
      </c>
      <c r="I32" s="437">
        <v>0</v>
      </c>
    </row>
    <row r="33" spans="2:9" s="438" customFormat="1" ht="15" customHeight="1" x14ac:dyDescent="0.25">
      <c r="B33" s="434" t="s">
        <v>370</v>
      </c>
      <c r="C33" s="435" t="s">
        <v>503</v>
      </c>
      <c r="D33" s="440">
        <v>0</v>
      </c>
      <c r="E33" s="440">
        <v>0</v>
      </c>
      <c r="F33" s="437">
        <v>0</v>
      </c>
      <c r="G33" s="440">
        <v>0</v>
      </c>
      <c r="H33" s="440">
        <v>0</v>
      </c>
      <c r="I33" s="437">
        <v>0</v>
      </c>
    </row>
    <row r="34" spans="2:9" s="438" customFormat="1" ht="15" customHeight="1" x14ac:dyDescent="0.25">
      <c r="B34" s="434" t="s">
        <v>372</v>
      </c>
      <c r="C34" s="435" t="s">
        <v>504</v>
      </c>
      <c r="D34" s="440">
        <v>0</v>
      </c>
      <c r="E34" s="440">
        <v>0</v>
      </c>
      <c r="F34" s="437">
        <v>0</v>
      </c>
      <c r="G34" s="440">
        <v>0</v>
      </c>
      <c r="H34" s="440">
        <v>0</v>
      </c>
      <c r="I34" s="437">
        <v>0</v>
      </c>
    </row>
    <row r="35" spans="2:9" s="438" customFormat="1" ht="4.5" customHeight="1" x14ac:dyDescent="0.25">
      <c r="B35" s="434"/>
      <c r="C35" s="435"/>
      <c r="D35" s="441"/>
      <c r="E35" s="441"/>
      <c r="F35" s="439"/>
      <c r="G35" s="441"/>
      <c r="H35" s="441"/>
      <c r="I35" s="441"/>
    </row>
    <row r="36" spans="2:9" s="438" customFormat="1" ht="14.25" customHeight="1" x14ac:dyDescent="0.25">
      <c r="B36" s="431" t="s">
        <v>320</v>
      </c>
      <c r="C36" s="432" t="s">
        <v>505</v>
      </c>
      <c r="D36" s="442">
        <v>86560995.150000006</v>
      </c>
      <c r="E36" s="442">
        <v>806098.44</v>
      </c>
      <c r="F36" s="442">
        <v>87367093.590000004</v>
      </c>
      <c r="G36" s="442">
        <v>20719423.649999999</v>
      </c>
      <c r="H36" s="442">
        <v>20243613.77</v>
      </c>
      <c r="I36" s="442">
        <v>66647669.940000005</v>
      </c>
    </row>
    <row r="37" spans="2:9" s="438" customFormat="1" ht="15" customHeight="1" x14ac:dyDescent="0.25">
      <c r="B37" s="434" t="s">
        <v>380</v>
      </c>
      <c r="C37" s="435" t="s">
        <v>506</v>
      </c>
      <c r="D37" s="440">
        <v>0</v>
      </c>
      <c r="E37" s="440">
        <v>0</v>
      </c>
      <c r="F37" s="437">
        <v>0</v>
      </c>
      <c r="G37" s="440">
        <v>0</v>
      </c>
      <c r="H37" s="440">
        <v>0</v>
      </c>
      <c r="I37" s="437">
        <v>0</v>
      </c>
    </row>
    <row r="38" spans="2:9" s="438" customFormat="1" ht="15" customHeight="1" x14ac:dyDescent="0.25">
      <c r="B38" s="434" t="s">
        <v>382</v>
      </c>
      <c r="C38" s="435" t="s">
        <v>507</v>
      </c>
      <c r="D38" s="440">
        <v>0</v>
      </c>
      <c r="E38" s="440">
        <v>0</v>
      </c>
      <c r="F38" s="437">
        <v>0</v>
      </c>
      <c r="G38" s="440">
        <v>0</v>
      </c>
      <c r="H38" s="440">
        <v>0</v>
      </c>
      <c r="I38" s="437">
        <v>0</v>
      </c>
    </row>
    <row r="39" spans="2:9" s="438" customFormat="1" ht="15" customHeight="1" x14ac:dyDescent="0.25">
      <c r="B39" s="434" t="s">
        <v>384</v>
      </c>
      <c r="C39" s="435" t="s">
        <v>508</v>
      </c>
      <c r="D39" s="440">
        <v>0</v>
      </c>
      <c r="E39" s="440">
        <v>0</v>
      </c>
      <c r="F39" s="437">
        <v>0</v>
      </c>
      <c r="G39" s="440">
        <v>0</v>
      </c>
      <c r="H39" s="440">
        <v>0</v>
      </c>
      <c r="I39" s="437">
        <v>0</v>
      </c>
    </row>
    <row r="40" spans="2:9" s="438" customFormat="1" ht="15" customHeight="1" x14ac:dyDescent="0.25">
      <c r="B40" s="434" t="s">
        <v>386</v>
      </c>
      <c r="C40" s="435" t="s">
        <v>509</v>
      </c>
      <c r="D40" s="440">
        <v>0</v>
      </c>
      <c r="E40" s="440">
        <v>0</v>
      </c>
      <c r="F40" s="437">
        <v>0</v>
      </c>
      <c r="G40" s="440">
        <v>0</v>
      </c>
      <c r="H40" s="440">
        <v>0</v>
      </c>
      <c r="I40" s="437">
        <v>0</v>
      </c>
    </row>
    <row r="41" spans="2:9" s="438" customFormat="1" ht="15" customHeight="1" x14ac:dyDescent="0.25">
      <c r="B41" s="434" t="s">
        <v>388</v>
      </c>
      <c r="C41" s="435" t="s">
        <v>510</v>
      </c>
      <c r="D41" s="440">
        <v>0</v>
      </c>
      <c r="E41" s="440">
        <v>0</v>
      </c>
      <c r="F41" s="437">
        <v>0</v>
      </c>
      <c r="G41" s="440">
        <v>0</v>
      </c>
      <c r="H41" s="440">
        <v>0</v>
      </c>
      <c r="I41" s="437">
        <v>0</v>
      </c>
    </row>
    <row r="42" spans="2:9" s="438" customFormat="1" ht="15" customHeight="1" x14ac:dyDescent="0.25">
      <c r="B42" s="434" t="s">
        <v>390</v>
      </c>
      <c r="C42" s="435" t="s">
        <v>511</v>
      </c>
      <c r="D42" s="440">
        <v>0</v>
      </c>
      <c r="E42" s="440">
        <v>0</v>
      </c>
      <c r="F42" s="437">
        <v>0</v>
      </c>
      <c r="G42" s="440">
        <v>0</v>
      </c>
      <c r="H42" s="440">
        <v>0</v>
      </c>
      <c r="I42" s="437">
        <v>0</v>
      </c>
    </row>
    <row r="43" spans="2:9" s="438" customFormat="1" ht="15" customHeight="1" x14ac:dyDescent="0.25">
      <c r="B43" s="434" t="s">
        <v>392</v>
      </c>
      <c r="C43" s="435" t="s">
        <v>512</v>
      </c>
      <c r="D43" s="440">
        <v>0</v>
      </c>
      <c r="E43" s="440">
        <v>0</v>
      </c>
      <c r="F43" s="437">
        <v>0</v>
      </c>
      <c r="G43" s="440">
        <v>0</v>
      </c>
      <c r="H43" s="440">
        <v>0</v>
      </c>
      <c r="I43" s="437">
        <v>0</v>
      </c>
    </row>
    <row r="44" spans="2:9" s="438" customFormat="1" ht="15" customHeight="1" x14ac:dyDescent="0.25">
      <c r="B44" s="434" t="s">
        <v>394</v>
      </c>
      <c r="C44" s="435" t="s">
        <v>513</v>
      </c>
      <c r="D44" s="440">
        <v>0</v>
      </c>
      <c r="E44" s="440">
        <v>0</v>
      </c>
      <c r="F44" s="437">
        <v>0</v>
      </c>
      <c r="G44" s="440">
        <v>0</v>
      </c>
      <c r="H44" s="440">
        <v>0</v>
      </c>
      <c r="I44" s="437">
        <v>0</v>
      </c>
    </row>
    <row r="45" spans="2:9" s="438" customFormat="1" ht="15" customHeight="1" x14ac:dyDescent="0.25">
      <c r="B45" s="434" t="s">
        <v>396</v>
      </c>
      <c r="C45" s="435" t="s">
        <v>514</v>
      </c>
      <c r="D45" s="440">
        <v>86560995.150000006</v>
      </c>
      <c r="E45" s="440">
        <v>806098.44</v>
      </c>
      <c r="F45" s="443">
        <v>87367093.590000004</v>
      </c>
      <c r="G45" s="440">
        <v>20719423.649999999</v>
      </c>
      <c r="H45" s="440">
        <v>20243613.77</v>
      </c>
      <c r="I45" s="437">
        <v>66647669.940000005</v>
      </c>
    </row>
    <row r="46" spans="2:9" s="438" customFormat="1" ht="5.25" customHeight="1" x14ac:dyDescent="0.25">
      <c r="B46" s="434"/>
      <c r="C46" s="435"/>
      <c r="D46" s="441"/>
      <c r="E46" s="441"/>
      <c r="F46" s="441"/>
      <c r="G46" s="441"/>
      <c r="H46" s="441"/>
      <c r="I46" s="441"/>
    </row>
    <row r="47" spans="2:9" s="438" customFormat="1" ht="14.25" customHeight="1" x14ac:dyDescent="0.25">
      <c r="B47" s="431" t="s">
        <v>322</v>
      </c>
      <c r="C47" s="432" t="s">
        <v>515</v>
      </c>
      <c r="D47" s="442">
        <v>0</v>
      </c>
      <c r="E47" s="442">
        <v>0</v>
      </c>
      <c r="F47" s="442">
        <v>0</v>
      </c>
      <c r="G47" s="444">
        <v>0</v>
      </c>
      <c r="H47" s="442">
        <v>0</v>
      </c>
      <c r="I47" s="442">
        <v>0</v>
      </c>
    </row>
    <row r="48" spans="2:9" s="438" customFormat="1" ht="15" customHeight="1" x14ac:dyDescent="0.25">
      <c r="B48" s="434" t="s">
        <v>399</v>
      </c>
      <c r="C48" s="435" t="s">
        <v>516</v>
      </c>
      <c r="D48" s="440">
        <v>0</v>
      </c>
      <c r="E48" s="440">
        <v>0</v>
      </c>
      <c r="F48" s="437">
        <v>0</v>
      </c>
      <c r="G48" s="440">
        <v>0</v>
      </c>
      <c r="H48" s="440">
        <v>0</v>
      </c>
      <c r="I48" s="437">
        <v>0</v>
      </c>
    </row>
    <row r="49" spans="2:9" s="438" customFormat="1" ht="27" customHeight="1" x14ac:dyDescent="0.25">
      <c r="B49" s="434" t="s">
        <v>401</v>
      </c>
      <c r="C49" s="445" t="s">
        <v>517</v>
      </c>
      <c r="D49" s="440">
        <v>0</v>
      </c>
      <c r="E49" s="440">
        <v>0</v>
      </c>
      <c r="F49" s="437">
        <v>0</v>
      </c>
      <c r="G49" s="440">
        <v>0</v>
      </c>
      <c r="H49" s="440">
        <v>0</v>
      </c>
      <c r="I49" s="437">
        <v>0</v>
      </c>
    </row>
    <row r="50" spans="2:9" s="438" customFormat="1" ht="15" customHeight="1" x14ac:dyDescent="0.25">
      <c r="B50" s="434" t="s">
        <v>403</v>
      </c>
      <c r="C50" s="435" t="s">
        <v>518</v>
      </c>
      <c r="D50" s="440">
        <v>0</v>
      </c>
      <c r="E50" s="440">
        <v>0</v>
      </c>
      <c r="F50" s="437">
        <v>0</v>
      </c>
      <c r="G50" s="440">
        <v>0</v>
      </c>
      <c r="H50" s="440">
        <v>0</v>
      </c>
      <c r="I50" s="437">
        <v>0</v>
      </c>
    </row>
    <row r="51" spans="2:9" s="438" customFormat="1" ht="15" customHeight="1" x14ac:dyDescent="0.25">
      <c r="B51" s="434" t="s">
        <v>405</v>
      </c>
      <c r="C51" s="435" t="s">
        <v>519</v>
      </c>
      <c r="D51" s="440">
        <v>0</v>
      </c>
      <c r="E51" s="440">
        <v>0</v>
      </c>
      <c r="F51" s="437">
        <v>0</v>
      </c>
      <c r="G51" s="440">
        <v>0</v>
      </c>
      <c r="H51" s="440">
        <v>0</v>
      </c>
      <c r="I51" s="437">
        <v>0</v>
      </c>
    </row>
    <row r="52" spans="2:9" s="438" customFormat="1" ht="6.75" customHeight="1" x14ac:dyDescent="0.25">
      <c r="B52" s="446"/>
      <c r="C52" s="447"/>
      <c r="D52" s="448"/>
      <c r="E52" s="448"/>
      <c r="F52" s="449"/>
      <c r="G52" s="448"/>
      <c r="H52" s="448"/>
      <c r="I52" s="449"/>
    </row>
    <row r="53" spans="2:9" ht="15" x14ac:dyDescent="0.2">
      <c r="B53" s="450" t="s">
        <v>520</v>
      </c>
      <c r="C53" s="435"/>
      <c r="D53" s="442">
        <v>0</v>
      </c>
      <c r="E53" s="442">
        <v>0</v>
      </c>
      <c r="F53" s="442">
        <v>0</v>
      </c>
      <c r="G53" s="442">
        <v>0</v>
      </c>
      <c r="H53" s="442">
        <v>0</v>
      </c>
      <c r="I53" s="442">
        <v>0</v>
      </c>
    </row>
    <row r="54" spans="2:9" ht="15" x14ac:dyDescent="0.2">
      <c r="B54" s="431" t="s">
        <v>316</v>
      </c>
      <c r="C54" s="432" t="s">
        <v>488</v>
      </c>
      <c r="D54" s="433">
        <v>0</v>
      </c>
      <c r="E54" s="433">
        <v>0</v>
      </c>
      <c r="F54" s="433">
        <v>0</v>
      </c>
      <c r="G54" s="433">
        <v>0</v>
      </c>
      <c r="H54" s="433">
        <v>0</v>
      </c>
      <c r="I54" s="433">
        <v>0</v>
      </c>
    </row>
    <row r="55" spans="2:9" x14ac:dyDescent="0.2">
      <c r="B55" s="434" t="s">
        <v>344</v>
      </c>
      <c r="C55" s="435" t="s">
        <v>489</v>
      </c>
      <c r="D55" s="436">
        <v>0</v>
      </c>
      <c r="E55" s="436">
        <v>0</v>
      </c>
      <c r="F55" s="437">
        <v>0</v>
      </c>
      <c r="G55" s="436">
        <v>0</v>
      </c>
      <c r="H55" s="436">
        <v>0</v>
      </c>
      <c r="I55" s="437">
        <v>0</v>
      </c>
    </row>
    <row r="56" spans="2:9" x14ac:dyDescent="0.2">
      <c r="B56" s="434" t="s">
        <v>346</v>
      </c>
      <c r="C56" s="435" t="s">
        <v>490</v>
      </c>
      <c r="D56" s="436">
        <v>0</v>
      </c>
      <c r="E56" s="436">
        <v>0</v>
      </c>
      <c r="F56" s="437">
        <v>0</v>
      </c>
      <c r="G56" s="436">
        <v>0</v>
      </c>
      <c r="H56" s="436">
        <v>0</v>
      </c>
      <c r="I56" s="437">
        <v>0</v>
      </c>
    </row>
    <row r="57" spans="2:9" x14ac:dyDescent="0.2">
      <c r="B57" s="434" t="s">
        <v>348</v>
      </c>
      <c r="C57" s="435" t="s">
        <v>491</v>
      </c>
      <c r="D57" s="436">
        <v>0</v>
      </c>
      <c r="E57" s="436">
        <v>0</v>
      </c>
      <c r="F57" s="437">
        <v>0</v>
      </c>
      <c r="G57" s="436">
        <v>0</v>
      </c>
      <c r="H57" s="436">
        <v>0</v>
      </c>
      <c r="I57" s="437">
        <v>0</v>
      </c>
    </row>
    <row r="58" spans="2:9" x14ac:dyDescent="0.2">
      <c r="B58" s="434" t="s">
        <v>350</v>
      </c>
      <c r="C58" s="435" t="s">
        <v>492</v>
      </c>
      <c r="D58" s="436">
        <v>0</v>
      </c>
      <c r="E58" s="436">
        <v>0</v>
      </c>
      <c r="F58" s="437">
        <v>0</v>
      </c>
      <c r="G58" s="436">
        <v>0</v>
      </c>
      <c r="H58" s="436">
        <v>0</v>
      </c>
      <c r="I58" s="437">
        <v>0</v>
      </c>
    </row>
    <row r="59" spans="2:9" x14ac:dyDescent="0.2">
      <c r="B59" s="434" t="s">
        <v>352</v>
      </c>
      <c r="C59" s="435" t="s">
        <v>493</v>
      </c>
      <c r="D59" s="436">
        <v>0</v>
      </c>
      <c r="E59" s="436">
        <v>0</v>
      </c>
      <c r="F59" s="437">
        <v>0</v>
      </c>
      <c r="G59" s="436">
        <v>0</v>
      </c>
      <c r="H59" s="436">
        <v>0</v>
      </c>
      <c r="I59" s="437">
        <v>0</v>
      </c>
    </row>
    <row r="60" spans="2:9" x14ac:dyDescent="0.2">
      <c r="B60" s="434" t="s">
        <v>354</v>
      </c>
      <c r="C60" s="435" t="s">
        <v>494</v>
      </c>
      <c r="D60" s="436">
        <v>0</v>
      </c>
      <c r="E60" s="436">
        <v>0</v>
      </c>
      <c r="F60" s="437">
        <v>0</v>
      </c>
      <c r="G60" s="436">
        <v>0</v>
      </c>
      <c r="H60" s="436">
        <v>0</v>
      </c>
      <c r="I60" s="437">
        <v>0</v>
      </c>
    </row>
    <row r="61" spans="2:9" x14ac:dyDescent="0.2">
      <c r="B61" s="434" t="s">
        <v>356</v>
      </c>
      <c r="C61" s="435" t="s">
        <v>495</v>
      </c>
      <c r="D61" s="436">
        <v>0</v>
      </c>
      <c r="E61" s="436">
        <v>0</v>
      </c>
      <c r="F61" s="437">
        <v>0</v>
      </c>
      <c r="G61" s="436">
        <v>0</v>
      </c>
      <c r="H61" s="436">
        <v>0</v>
      </c>
      <c r="I61" s="437">
        <v>0</v>
      </c>
    </row>
    <row r="62" spans="2:9" x14ac:dyDescent="0.2">
      <c r="B62" s="434" t="s">
        <v>496</v>
      </c>
      <c r="C62" s="435" t="s">
        <v>397</v>
      </c>
      <c r="D62" s="436">
        <v>0</v>
      </c>
      <c r="E62" s="436">
        <v>0</v>
      </c>
      <c r="F62" s="437">
        <v>0</v>
      </c>
      <c r="G62" s="436">
        <v>0</v>
      </c>
      <c r="H62" s="436">
        <v>0</v>
      </c>
      <c r="I62" s="437">
        <v>0</v>
      </c>
    </row>
    <row r="63" spans="2:9" ht="6.75" customHeight="1" x14ac:dyDescent="0.2">
      <c r="B63" s="434"/>
      <c r="C63" s="435"/>
      <c r="D63" s="439"/>
      <c r="E63" s="439"/>
      <c r="F63" s="439"/>
      <c r="G63" s="439"/>
      <c r="H63" s="439"/>
      <c r="I63" s="439"/>
    </row>
    <row r="64" spans="2:9" ht="15" x14ac:dyDescent="0.2">
      <c r="B64" s="431" t="s">
        <v>318</v>
      </c>
      <c r="C64" s="432" t="s">
        <v>497</v>
      </c>
      <c r="D64" s="433">
        <v>0</v>
      </c>
      <c r="E64" s="433">
        <v>0</v>
      </c>
      <c r="F64" s="433">
        <v>0</v>
      </c>
      <c r="G64" s="433">
        <v>0</v>
      </c>
      <c r="H64" s="433">
        <v>0</v>
      </c>
      <c r="I64" s="433">
        <v>0</v>
      </c>
    </row>
    <row r="65" spans="2:9" x14ac:dyDescent="0.2">
      <c r="B65" s="434" t="s">
        <v>360</v>
      </c>
      <c r="C65" s="435" t="s">
        <v>498</v>
      </c>
      <c r="D65" s="440">
        <v>0</v>
      </c>
      <c r="E65" s="440">
        <v>0</v>
      </c>
      <c r="F65" s="437">
        <v>0</v>
      </c>
      <c r="G65" s="440">
        <v>0</v>
      </c>
      <c r="H65" s="440">
        <v>0</v>
      </c>
      <c r="I65" s="437">
        <v>0</v>
      </c>
    </row>
    <row r="66" spans="2:9" x14ac:dyDescent="0.2">
      <c r="B66" s="434" t="s">
        <v>362</v>
      </c>
      <c r="C66" s="435" t="s">
        <v>499</v>
      </c>
      <c r="D66" s="440">
        <v>0</v>
      </c>
      <c r="E66" s="440">
        <v>0</v>
      </c>
      <c r="F66" s="437">
        <v>0</v>
      </c>
      <c r="G66" s="440">
        <v>0</v>
      </c>
      <c r="H66" s="440">
        <v>0</v>
      </c>
      <c r="I66" s="437">
        <v>0</v>
      </c>
    </row>
    <row r="67" spans="2:9" x14ac:dyDescent="0.2">
      <c r="B67" s="434" t="s">
        <v>364</v>
      </c>
      <c r="C67" s="435" t="s">
        <v>500</v>
      </c>
      <c r="D67" s="440">
        <v>0</v>
      </c>
      <c r="E67" s="440">
        <v>0</v>
      </c>
      <c r="F67" s="437">
        <v>0</v>
      </c>
      <c r="G67" s="440">
        <v>0</v>
      </c>
      <c r="H67" s="440">
        <v>0</v>
      </c>
      <c r="I67" s="437">
        <v>0</v>
      </c>
    </row>
    <row r="68" spans="2:9" x14ac:dyDescent="0.2">
      <c r="B68" s="434" t="s">
        <v>366</v>
      </c>
      <c r="C68" s="435" t="s">
        <v>501</v>
      </c>
      <c r="D68" s="440">
        <v>0</v>
      </c>
      <c r="E68" s="440">
        <v>0</v>
      </c>
      <c r="F68" s="437">
        <v>0</v>
      </c>
      <c r="G68" s="440">
        <v>0</v>
      </c>
      <c r="H68" s="440">
        <v>0</v>
      </c>
      <c r="I68" s="437">
        <v>0</v>
      </c>
    </row>
    <row r="69" spans="2:9" x14ac:dyDescent="0.2">
      <c r="B69" s="434" t="s">
        <v>368</v>
      </c>
      <c r="C69" s="435" t="s">
        <v>502</v>
      </c>
      <c r="D69" s="440">
        <v>0</v>
      </c>
      <c r="E69" s="440">
        <v>0</v>
      </c>
      <c r="F69" s="437">
        <v>0</v>
      </c>
      <c r="G69" s="440">
        <v>0</v>
      </c>
      <c r="H69" s="440">
        <v>0</v>
      </c>
      <c r="I69" s="437">
        <v>0</v>
      </c>
    </row>
    <row r="70" spans="2:9" x14ac:dyDescent="0.2">
      <c r="B70" s="434" t="s">
        <v>370</v>
      </c>
      <c r="C70" s="435" t="s">
        <v>503</v>
      </c>
      <c r="D70" s="440">
        <v>0</v>
      </c>
      <c r="E70" s="440">
        <v>0</v>
      </c>
      <c r="F70" s="437">
        <v>0</v>
      </c>
      <c r="G70" s="440">
        <v>0</v>
      </c>
      <c r="H70" s="440">
        <v>0</v>
      </c>
      <c r="I70" s="437">
        <v>0</v>
      </c>
    </row>
    <row r="71" spans="2:9" x14ac:dyDescent="0.2">
      <c r="B71" s="434" t="s">
        <v>372</v>
      </c>
      <c r="C71" s="435" t="s">
        <v>504</v>
      </c>
      <c r="D71" s="440">
        <v>0</v>
      </c>
      <c r="E71" s="440">
        <v>0</v>
      </c>
      <c r="F71" s="437">
        <v>0</v>
      </c>
      <c r="G71" s="440">
        <v>0</v>
      </c>
      <c r="H71" s="440">
        <v>0</v>
      </c>
      <c r="I71" s="437">
        <v>0</v>
      </c>
    </row>
    <row r="72" spans="2:9" ht="6.75" customHeight="1" x14ac:dyDescent="0.2">
      <c r="B72" s="434"/>
      <c r="C72" s="435"/>
      <c r="D72" s="441"/>
      <c r="E72" s="441"/>
      <c r="F72" s="439"/>
      <c r="G72" s="441"/>
      <c r="H72" s="441"/>
      <c r="I72" s="441"/>
    </row>
    <row r="73" spans="2:9" ht="15" x14ac:dyDescent="0.2">
      <c r="B73" s="431" t="s">
        <v>320</v>
      </c>
      <c r="C73" s="432" t="s">
        <v>505</v>
      </c>
      <c r="D73" s="442">
        <v>0</v>
      </c>
      <c r="E73" s="442">
        <v>0</v>
      </c>
      <c r="F73" s="442">
        <v>0</v>
      </c>
      <c r="G73" s="442">
        <v>0</v>
      </c>
      <c r="H73" s="442">
        <v>0</v>
      </c>
      <c r="I73" s="442">
        <v>0</v>
      </c>
    </row>
    <row r="74" spans="2:9" x14ac:dyDescent="0.2">
      <c r="B74" s="434" t="s">
        <v>380</v>
      </c>
      <c r="C74" s="435" t="s">
        <v>506</v>
      </c>
      <c r="D74" s="440">
        <v>0</v>
      </c>
      <c r="E74" s="440">
        <v>0</v>
      </c>
      <c r="F74" s="437">
        <v>0</v>
      </c>
      <c r="G74" s="440">
        <v>0</v>
      </c>
      <c r="H74" s="440">
        <v>0</v>
      </c>
      <c r="I74" s="437">
        <v>0</v>
      </c>
    </row>
    <row r="75" spans="2:9" x14ac:dyDescent="0.2">
      <c r="B75" s="434" t="s">
        <v>382</v>
      </c>
      <c r="C75" s="435" t="s">
        <v>507</v>
      </c>
      <c r="D75" s="440">
        <v>0</v>
      </c>
      <c r="E75" s="440">
        <v>0</v>
      </c>
      <c r="F75" s="437">
        <v>0</v>
      </c>
      <c r="G75" s="440">
        <v>0</v>
      </c>
      <c r="H75" s="440">
        <v>0</v>
      </c>
      <c r="I75" s="437">
        <v>0</v>
      </c>
    </row>
    <row r="76" spans="2:9" x14ac:dyDescent="0.2">
      <c r="B76" s="434" t="s">
        <v>384</v>
      </c>
      <c r="C76" s="435" t="s">
        <v>508</v>
      </c>
      <c r="D76" s="440">
        <v>0</v>
      </c>
      <c r="E76" s="440">
        <v>0</v>
      </c>
      <c r="F76" s="437">
        <v>0</v>
      </c>
      <c r="G76" s="440">
        <v>0</v>
      </c>
      <c r="H76" s="440">
        <v>0</v>
      </c>
      <c r="I76" s="437">
        <v>0</v>
      </c>
    </row>
    <row r="77" spans="2:9" x14ac:dyDescent="0.2">
      <c r="B77" s="434" t="s">
        <v>386</v>
      </c>
      <c r="C77" s="435" t="s">
        <v>509</v>
      </c>
      <c r="D77" s="440">
        <v>0</v>
      </c>
      <c r="E77" s="440">
        <v>0</v>
      </c>
      <c r="F77" s="437">
        <v>0</v>
      </c>
      <c r="G77" s="440">
        <v>0</v>
      </c>
      <c r="H77" s="440">
        <v>0</v>
      </c>
      <c r="I77" s="437">
        <v>0</v>
      </c>
    </row>
    <row r="78" spans="2:9" x14ac:dyDescent="0.2">
      <c r="B78" s="434" t="s">
        <v>388</v>
      </c>
      <c r="C78" s="435" t="s">
        <v>510</v>
      </c>
      <c r="D78" s="440">
        <v>0</v>
      </c>
      <c r="E78" s="440">
        <v>0</v>
      </c>
      <c r="F78" s="437">
        <v>0</v>
      </c>
      <c r="G78" s="440">
        <v>0</v>
      </c>
      <c r="H78" s="440">
        <v>0</v>
      </c>
      <c r="I78" s="437">
        <v>0</v>
      </c>
    </row>
    <row r="79" spans="2:9" x14ac:dyDescent="0.2">
      <c r="B79" s="434" t="s">
        <v>390</v>
      </c>
      <c r="C79" s="435" t="s">
        <v>511</v>
      </c>
      <c r="D79" s="440">
        <v>0</v>
      </c>
      <c r="E79" s="440">
        <v>0</v>
      </c>
      <c r="F79" s="437">
        <v>0</v>
      </c>
      <c r="G79" s="440">
        <v>0</v>
      </c>
      <c r="H79" s="440">
        <v>0</v>
      </c>
      <c r="I79" s="437">
        <v>0</v>
      </c>
    </row>
    <row r="80" spans="2:9" x14ac:dyDescent="0.2">
      <c r="B80" s="434" t="s">
        <v>392</v>
      </c>
      <c r="C80" s="435" t="s">
        <v>512</v>
      </c>
      <c r="D80" s="440">
        <v>0</v>
      </c>
      <c r="E80" s="440">
        <v>0</v>
      </c>
      <c r="F80" s="437">
        <v>0</v>
      </c>
      <c r="G80" s="440">
        <v>0</v>
      </c>
      <c r="H80" s="440">
        <v>0</v>
      </c>
      <c r="I80" s="437">
        <v>0</v>
      </c>
    </row>
    <row r="81" spans="2:9" x14ac:dyDescent="0.2">
      <c r="B81" s="434" t="s">
        <v>394</v>
      </c>
      <c r="C81" s="435" t="s">
        <v>513</v>
      </c>
      <c r="D81" s="440">
        <v>0</v>
      </c>
      <c r="E81" s="440">
        <v>0</v>
      </c>
      <c r="F81" s="437">
        <v>0</v>
      </c>
      <c r="G81" s="440">
        <v>0</v>
      </c>
      <c r="H81" s="440">
        <v>0</v>
      </c>
      <c r="I81" s="437">
        <v>0</v>
      </c>
    </row>
    <row r="82" spans="2:9" x14ac:dyDescent="0.2">
      <c r="B82" s="434" t="s">
        <v>396</v>
      </c>
      <c r="C82" s="435" t="s">
        <v>514</v>
      </c>
      <c r="D82" s="440">
        <v>0</v>
      </c>
      <c r="E82" s="440">
        <v>0</v>
      </c>
      <c r="F82" s="437">
        <v>0</v>
      </c>
      <c r="G82" s="440">
        <v>0</v>
      </c>
      <c r="H82" s="440">
        <v>0</v>
      </c>
      <c r="I82" s="437">
        <v>0</v>
      </c>
    </row>
    <row r="83" spans="2:9" ht="6.75" customHeight="1" x14ac:dyDescent="0.2">
      <c r="B83" s="434"/>
      <c r="C83" s="435"/>
      <c r="D83" s="441"/>
      <c r="E83" s="441"/>
      <c r="F83" s="441"/>
      <c r="G83" s="441"/>
      <c r="H83" s="441"/>
      <c r="I83" s="441"/>
    </row>
    <row r="84" spans="2:9" ht="15" x14ac:dyDescent="0.2">
      <c r="B84" s="431" t="s">
        <v>322</v>
      </c>
      <c r="C84" s="432" t="s">
        <v>515</v>
      </c>
      <c r="D84" s="442">
        <v>0</v>
      </c>
      <c r="E84" s="442">
        <v>0</v>
      </c>
      <c r="F84" s="442">
        <v>0</v>
      </c>
      <c r="G84" s="444">
        <v>0</v>
      </c>
      <c r="H84" s="442">
        <v>0</v>
      </c>
      <c r="I84" s="442">
        <v>0</v>
      </c>
    </row>
    <row r="85" spans="2:9" ht="20.25" customHeight="1" x14ac:dyDescent="0.2">
      <c r="B85" s="434" t="s">
        <v>399</v>
      </c>
      <c r="C85" s="435" t="s">
        <v>516</v>
      </c>
      <c r="D85" s="440">
        <v>0</v>
      </c>
      <c r="E85" s="440">
        <v>0</v>
      </c>
      <c r="F85" s="437">
        <v>0</v>
      </c>
      <c r="G85" s="440">
        <v>0</v>
      </c>
      <c r="H85" s="440">
        <v>0</v>
      </c>
      <c r="I85" s="437">
        <v>0</v>
      </c>
    </row>
    <row r="86" spans="2:9" ht="28.5" x14ac:dyDescent="0.2">
      <c r="B86" s="434" t="s">
        <v>401</v>
      </c>
      <c r="C86" s="445" t="s">
        <v>517</v>
      </c>
      <c r="D86" s="440">
        <v>0</v>
      </c>
      <c r="E86" s="440">
        <v>0</v>
      </c>
      <c r="F86" s="437">
        <v>0</v>
      </c>
      <c r="G86" s="440">
        <v>0</v>
      </c>
      <c r="H86" s="440">
        <v>0</v>
      </c>
      <c r="I86" s="437">
        <v>0</v>
      </c>
    </row>
    <row r="87" spans="2:9" x14ac:dyDescent="0.2">
      <c r="B87" s="434" t="s">
        <v>403</v>
      </c>
      <c r="C87" s="435" t="s">
        <v>518</v>
      </c>
      <c r="D87" s="440">
        <v>0</v>
      </c>
      <c r="E87" s="440">
        <v>0</v>
      </c>
      <c r="F87" s="437">
        <v>0</v>
      </c>
      <c r="G87" s="440">
        <v>0</v>
      </c>
      <c r="H87" s="440">
        <v>0</v>
      </c>
      <c r="I87" s="437">
        <v>0</v>
      </c>
    </row>
    <row r="88" spans="2:9" x14ac:dyDescent="0.2">
      <c r="B88" s="434" t="s">
        <v>405</v>
      </c>
      <c r="C88" s="435" t="s">
        <v>519</v>
      </c>
      <c r="D88" s="440">
        <v>0</v>
      </c>
      <c r="E88" s="440">
        <v>0</v>
      </c>
      <c r="F88" s="437">
        <v>0</v>
      </c>
      <c r="G88" s="440">
        <v>0</v>
      </c>
      <c r="H88" s="440">
        <v>0</v>
      </c>
      <c r="I88" s="437">
        <v>0</v>
      </c>
    </row>
    <row r="89" spans="2:9" ht="9" customHeight="1" x14ac:dyDescent="0.2">
      <c r="B89" s="434"/>
      <c r="C89" s="435"/>
      <c r="D89" s="440"/>
      <c r="E89" s="440"/>
      <c r="F89" s="437"/>
      <c r="G89" s="440"/>
      <c r="H89" s="440"/>
      <c r="I89" s="437"/>
    </row>
    <row r="90" spans="2:9" ht="15.75" thickBot="1" x14ac:dyDescent="0.25">
      <c r="B90" s="451" t="s">
        <v>485</v>
      </c>
      <c r="C90" s="452" t="s">
        <v>521</v>
      </c>
      <c r="D90" s="453">
        <v>86560995.150000006</v>
      </c>
      <c r="E90" s="453">
        <v>806098.44</v>
      </c>
      <c r="F90" s="453">
        <v>87367093.590000004</v>
      </c>
      <c r="G90" s="453">
        <v>20719423.649999999</v>
      </c>
      <c r="H90" s="453">
        <v>20243613.77</v>
      </c>
      <c r="I90" s="453">
        <v>66647669.940000005</v>
      </c>
    </row>
    <row r="91" spans="2:9" x14ac:dyDescent="0.2">
      <c r="B91" s="454"/>
      <c r="C91" s="455"/>
      <c r="D91" s="456"/>
      <c r="E91" s="456"/>
      <c r="F91" s="456"/>
      <c r="G91" s="456"/>
      <c r="H91" s="456"/>
      <c r="I91" s="456"/>
    </row>
    <row r="92" spans="2:9" x14ac:dyDescent="0.2">
      <c r="B92" s="454"/>
      <c r="C92" s="455"/>
      <c r="D92" s="456"/>
      <c r="E92" s="456"/>
      <c r="F92" s="456"/>
      <c r="G92" s="456"/>
      <c r="H92" s="456"/>
      <c r="I92" s="456"/>
    </row>
    <row r="93" spans="2:9" x14ac:dyDescent="0.2">
      <c r="B93" s="454"/>
      <c r="C93" s="455"/>
      <c r="D93" s="456"/>
      <c r="E93" s="456"/>
      <c r="F93" s="456"/>
      <c r="G93" s="456"/>
      <c r="H93" s="456"/>
      <c r="I93" s="456"/>
    </row>
    <row r="94" spans="2:9" ht="15" x14ac:dyDescent="0.25">
      <c r="B94" s="323"/>
      <c r="C94" s="323"/>
      <c r="D94" s="323"/>
      <c r="E94" s="88"/>
      <c r="F94" s="323"/>
      <c r="G94" s="323"/>
      <c r="H94" s="323"/>
      <c r="I94" s="456"/>
    </row>
    <row r="95" spans="2:9" ht="28.5" customHeight="1" x14ac:dyDescent="0.2">
      <c r="B95" s="324"/>
      <c r="C95" s="324"/>
      <c r="D95" s="324"/>
      <c r="E95" s="325"/>
      <c r="F95" s="258"/>
      <c r="G95" s="258"/>
      <c r="H95" s="258"/>
      <c r="I95" s="456"/>
    </row>
    <row r="96" spans="2:9" x14ac:dyDescent="0.2">
      <c r="B96" s="454"/>
      <c r="C96" s="455"/>
      <c r="D96" s="456"/>
      <c r="E96" s="456"/>
      <c r="F96" s="456"/>
      <c r="G96" s="456"/>
      <c r="H96" s="456"/>
      <c r="I96" s="456"/>
    </row>
    <row r="97" spans="2:8" x14ac:dyDescent="0.2">
      <c r="B97" s="457"/>
      <c r="C97" s="457"/>
      <c r="D97" s="457"/>
      <c r="E97" s="457"/>
      <c r="F97" s="457"/>
      <c r="G97" s="457"/>
      <c r="H97" s="457"/>
    </row>
    <row r="98" spans="2:8" x14ac:dyDescent="0.2"/>
    <row r="99" spans="2:8" x14ac:dyDescent="0.2"/>
    <row r="100" spans="2:8" x14ac:dyDescent="0.2"/>
    <row r="101" spans="2:8" x14ac:dyDescent="0.2"/>
    <row r="102" spans="2:8" x14ac:dyDescent="0.2"/>
    <row r="103" spans="2:8" x14ac:dyDescent="0.2"/>
    <row r="104" spans="2:8" x14ac:dyDescent="0.2"/>
    <row r="105" spans="2:8" x14ac:dyDescent="0.2"/>
    <row r="106" spans="2:8" x14ac:dyDescent="0.2"/>
    <row r="107" spans="2:8" x14ac:dyDescent="0.2"/>
    <row r="108" spans="2:8" x14ac:dyDescent="0.2"/>
    <row r="109" spans="2:8" x14ac:dyDescent="0.2"/>
    <row r="110" spans="2:8" x14ac:dyDescent="0.2"/>
    <row r="111" spans="2:8" x14ac:dyDescent="0.2"/>
    <row r="112" spans="2:8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14">
    <mergeCell ref="B95:D95"/>
    <mergeCell ref="F95:H95"/>
    <mergeCell ref="B12:I12"/>
    <mergeCell ref="B13:C15"/>
    <mergeCell ref="D13:H13"/>
    <mergeCell ref="I13:I14"/>
    <mergeCell ref="B94:D94"/>
    <mergeCell ref="F94:H94"/>
    <mergeCell ref="B6:I6"/>
    <mergeCell ref="B7:I7"/>
    <mergeCell ref="B8:I8"/>
    <mergeCell ref="B9:I9"/>
    <mergeCell ref="B10:I10"/>
    <mergeCell ref="B11:I11"/>
  </mergeCells>
  <pageMargins left="0.70866141732283472" right="0.70866141732283472" top="0.19685039370078741" bottom="0.55118110236220474" header="0.31496062992125984" footer="0.31496062992125984"/>
  <pageSetup scale="73" orientation="landscape" horizontalDpi="4294967293" verticalDpi="4294967293" r:id="rId1"/>
  <rowBreaks count="2" manualBreakCount="2">
    <brk id="52" max="8" man="1"/>
    <brk id="9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9"/>
  <sheetViews>
    <sheetView view="pageBreakPreview" topLeftCell="B25" zoomScaleNormal="100" zoomScaleSheetLayoutView="100" workbookViewId="0">
      <selection activeCell="C37" sqref="C37:D37"/>
    </sheetView>
  </sheetViews>
  <sheetFormatPr baseColWidth="10" defaultColWidth="0" defaultRowHeight="15" x14ac:dyDescent="0.25"/>
  <cols>
    <col min="1" max="1" width="2.7109375" hidden="1" customWidth="1"/>
    <col min="2" max="2" width="4.42578125" customWidth="1"/>
    <col min="3" max="3" width="18" customWidth="1"/>
    <col min="4" max="4" width="34.42578125" customWidth="1"/>
    <col min="5" max="5" width="18.42578125" customWidth="1"/>
    <col min="6" max="6" width="20.5703125" customWidth="1"/>
    <col min="7" max="7" width="18.85546875" customWidth="1"/>
    <col min="8" max="8" width="18" customWidth="1"/>
    <col min="9" max="9" width="16.7109375" customWidth="1"/>
    <col min="10" max="10" width="17" customWidth="1"/>
    <col min="11" max="11" width="2.7109375" customWidth="1"/>
    <col min="12" max="12" width="11.42578125" hidden="1" customWidth="1"/>
    <col min="257" max="257" width="0" hidden="1" customWidth="1"/>
    <col min="258" max="258" width="4.42578125" customWidth="1"/>
    <col min="259" max="259" width="18" customWidth="1"/>
    <col min="260" max="260" width="34.42578125" customWidth="1"/>
    <col min="261" max="261" width="18.42578125" customWidth="1"/>
    <col min="262" max="262" width="20.5703125" customWidth="1"/>
    <col min="263" max="263" width="18.85546875" customWidth="1"/>
    <col min="264" max="264" width="18" customWidth="1"/>
    <col min="265" max="265" width="16.7109375" customWidth="1"/>
    <col min="266" max="266" width="17" customWidth="1"/>
    <col min="267" max="267" width="2.7109375" customWidth="1"/>
    <col min="268" max="268" width="0" hidden="1" customWidth="1"/>
    <col min="513" max="513" width="0" hidden="1" customWidth="1"/>
    <col min="514" max="514" width="4.42578125" customWidth="1"/>
    <col min="515" max="515" width="18" customWidth="1"/>
    <col min="516" max="516" width="34.42578125" customWidth="1"/>
    <col min="517" max="517" width="18.42578125" customWidth="1"/>
    <col min="518" max="518" width="20.5703125" customWidth="1"/>
    <col min="519" max="519" width="18.85546875" customWidth="1"/>
    <col min="520" max="520" width="18" customWidth="1"/>
    <col min="521" max="521" width="16.7109375" customWidth="1"/>
    <col min="522" max="522" width="17" customWidth="1"/>
    <col min="523" max="523" width="2.7109375" customWidth="1"/>
    <col min="524" max="524" width="0" hidden="1" customWidth="1"/>
    <col min="769" max="769" width="0" hidden="1" customWidth="1"/>
    <col min="770" max="770" width="4.42578125" customWidth="1"/>
    <col min="771" max="771" width="18" customWidth="1"/>
    <col min="772" max="772" width="34.42578125" customWidth="1"/>
    <col min="773" max="773" width="18.42578125" customWidth="1"/>
    <col min="774" max="774" width="20.5703125" customWidth="1"/>
    <col min="775" max="775" width="18.85546875" customWidth="1"/>
    <col min="776" max="776" width="18" customWidth="1"/>
    <col min="777" max="777" width="16.7109375" customWidth="1"/>
    <col min="778" max="778" width="17" customWidth="1"/>
    <col min="779" max="779" width="2.7109375" customWidth="1"/>
    <col min="780" max="780" width="0" hidden="1" customWidth="1"/>
    <col min="1025" max="1025" width="0" hidden="1" customWidth="1"/>
    <col min="1026" max="1026" width="4.42578125" customWidth="1"/>
    <col min="1027" max="1027" width="18" customWidth="1"/>
    <col min="1028" max="1028" width="34.42578125" customWidth="1"/>
    <col min="1029" max="1029" width="18.42578125" customWidth="1"/>
    <col min="1030" max="1030" width="20.5703125" customWidth="1"/>
    <col min="1031" max="1031" width="18.85546875" customWidth="1"/>
    <col min="1032" max="1032" width="18" customWidth="1"/>
    <col min="1033" max="1033" width="16.7109375" customWidth="1"/>
    <col min="1034" max="1034" width="17" customWidth="1"/>
    <col min="1035" max="1035" width="2.7109375" customWidth="1"/>
    <col min="1036" max="1036" width="0" hidden="1" customWidth="1"/>
    <col min="1281" max="1281" width="0" hidden="1" customWidth="1"/>
    <col min="1282" max="1282" width="4.42578125" customWidth="1"/>
    <col min="1283" max="1283" width="18" customWidth="1"/>
    <col min="1284" max="1284" width="34.42578125" customWidth="1"/>
    <col min="1285" max="1285" width="18.42578125" customWidth="1"/>
    <col min="1286" max="1286" width="20.5703125" customWidth="1"/>
    <col min="1287" max="1287" width="18.85546875" customWidth="1"/>
    <col min="1288" max="1288" width="18" customWidth="1"/>
    <col min="1289" max="1289" width="16.7109375" customWidth="1"/>
    <col min="1290" max="1290" width="17" customWidth="1"/>
    <col min="1291" max="1291" width="2.7109375" customWidth="1"/>
    <col min="1292" max="1292" width="0" hidden="1" customWidth="1"/>
    <col min="1537" max="1537" width="0" hidden="1" customWidth="1"/>
    <col min="1538" max="1538" width="4.42578125" customWidth="1"/>
    <col min="1539" max="1539" width="18" customWidth="1"/>
    <col min="1540" max="1540" width="34.42578125" customWidth="1"/>
    <col min="1541" max="1541" width="18.42578125" customWidth="1"/>
    <col min="1542" max="1542" width="20.5703125" customWidth="1"/>
    <col min="1543" max="1543" width="18.85546875" customWidth="1"/>
    <col min="1544" max="1544" width="18" customWidth="1"/>
    <col min="1545" max="1545" width="16.7109375" customWidth="1"/>
    <col min="1546" max="1546" width="17" customWidth="1"/>
    <col min="1547" max="1547" width="2.7109375" customWidth="1"/>
    <col min="1548" max="1548" width="0" hidden="1" customWidth="1"/>
    <col min="1793" max="1793" width="0" hidden="1" customWidth="1"/>
    <col min="1794" max="1794" width="4.42578125" customWidth="1"/>
    <col min="1795" max="1795" width="18" customWidth="1"/>
    <col min="1796" max="1796" width="34.42578125" customWidth="1"/>
    <col min="1797" max="1797" width="18.42578125" customWidth="1"/>
    <col min="1798" max="1798" width="20.5703125" customWidth="1"/>
    <col min="1799" max="1799" width="18.85546875" customWidth="1"/>
    <col min="1800" max="1800" width="18" customWidth="1"/>
    <col min="1801" max="1801" width="16.7109375" customWidth="1"/>
    <col min="1802" max="1802" width="17" customWidth="1"/>
    <col min="1803" max="1803" width="2.7109375" customWidth="1"/>
    <col min="1804" max="1804" width="0" hidden="1" customWidth="1"/>
    <col min="2049" max="2049" width="0" hidden="1" customWidth="1"/>
    <col min="2050" max="2050" width="4.42578125" customWidth="1"/>
    <col min="2051" max="2051" width="18" customWidth="1"/>
    <col min="2052" max="2052" width="34.42578125" customWidth="1"/>
    <col min="2053" max="2053" width="18.42578125" customWidth="1"/>
    <col min="2054" max="2054" width="20.5703125" customWidth="1"/>
    <col min="2055" max="2055" width="18.85546875" customWidth="1"/>
    <col min="2056" max="2056" width="18" customWidth="1"/>
    <col min="2057" max="2057" width="16.7109375" customWidth="1"/>
    <col min="2058" max="2058" width="17" customWidth="1"/>
    <col min="2059" max="2059" width="2.7109375" customWidth="1"/>
    <col min="2060" max="2060" width="0" hidden="1" customWidth="1"/>
    <col min="2305" max="2305" width="0" hidden="1" customWidth="1"/>
    <col min="2306" max="2306" width="4.42578125" customWidth="1"/>
    <col min="2307" max="2307" width="18" customWidth="1"/>
    <col min="2308" max="2308" width="34.42578125" customWidth="1"/>
    <col min="2309" max="2309" width="18.42578125" customWidth="1"/>
    <col min="2310" max="2310" width="20.5703125" customWidth="1"/>
    <col min="2311" max="2311" width="18.85546875" customWidth="1"/>
    <col min="2312" max="2312" width="18" customWidth="1"/>
    <col min="2313" max="2313" width="16.7109375" customWidth="1"/>
    <col min="2314" max="2314" width="17" customWidth="1"/>
    <col min="2315" max="2315" width="2.7109375" customWidth="1"/>
    <col min="2316" max="2316" width="0" hidden="1" customWidth="1"/>
    <col min="2561" max="2561" width="0" hidden="1" customWidth="1"/>
    <col min="2562" max="2562" width="4.42578125" customWidth="1"/>
    <col min="2563" max="2563" width="18" customWidth="1"/>
    <col min="2564" max="2564" width="34.42578125" customWidth="1"/>
    <col min="2565" max="2565" width="18.42578125" customWidth="1"/>
    <col min="2566" max="2566" width="20.5703125" customWidth="1"/>
    <col min="2567" max="2567" width="18.85546875" customWidth="1"/>
    <col min="2568" max="2568" width="18" customWidth="1"/>
    <col min="2569" max="2569" width="16.7109375" customWidth="1"/>
    <col min="2570" max="2570" width="17" customWidth="1"/>
    <col min="2571" max="2571" width="2.7109375" customWidth="1"/>
    <col min="2572" max="2572" width="0" hidden="1" customWidth="1"/>
    <col min="2817" max="2817" width="0" hidden="1" customWidth="1"/>
    <col min="2818" max="2818" width="4.42578125" customWidth="1"/>
    <col min="2819" max="2819" width="18" customWidth="1"/>
    <col min="2820" max="2820" width="34.42578125" customWidth="1"/>
    <col min="2821" max="2821" width="18.42578125" customWidth="1"/>
    <col min="2822" max="2822" width="20.5703125" customWidth="1"/>
    <col min="2823" max="2823" width="18.85546875" customWidth="1"/>
    <col min="2824" max="2824" width="18" customWidth="1"/>
    <col min="2825" max="2825" width="16.7109375" customWidth="1"/>
    <col min="2826" max="2826" width="17" customWidth="1"/>
    <col min="2827" max="2827" width="2.7109375" customWidth="1"/>
    <col min="2828" max="2828" width="0" hidden="1" customWidth="1"/>
    <col min="3073" max="3073" width="0" hidden="1" customWidth="1"/>
    <col min="3074" max="3074" width="4.42578125" customWidth="1"/>
    <col min="3075" max="3075" width="18" customWidth="1"/>
    <col min="3076" max="3076" width="34.42578125" customWidth="1"/>
    <col min="3077" max="3077" width="18.42578125" customWidth="1"/>
    <col min="3078" max="3078" width="20.5703125" customWidth="1"/>
    <col min="3079" max="3079" width="18.85546875" customWidth="1"/>
    <col min="3080" max="3080" width="18" customWidth="1"/>
    <col min="3081" max="3081" width="16.7109375" customWidth="1"/>
    <col min="3082" max="3082" width="17" customWidth="1"/>
    <col min="3083" max="3083" width="2.7109375" customWidth="1"/>
    <col min="3084" max="3084" width="0" hidden="1" customWidth="1"/>
    <col min="3329" max="3329" width="0" hidden="1" customWidth="1"/>
    <col min="3330" max="3330" width="4.42578125" customWidth="1"/>
    <col min="3331" max="3331" width="18" customWidth="1"/>
    <col min="3332" max="3332" width="34.42578125" customWidth="1"/>
    <col min="3333" max="3333" width="18.42578125" customWidth="1"/>
    <col min="3334" max="3334" width="20.5703125" customWidth="1"/>
    <col min="3335" max="3335" width="18.85546875" customWidth="1"/>
    <col min="3336" max="3336" width="18" customWidth="1"/>
    <col min="3337" max="3337" width="16.7109375" customWidth="1"/>
    <col min="3338" max="3338" width="17" customWidth="1"/>
    <col min="3339" max="3339" width="2.7109375" customWidth="1"/>
    <col min="3340" max="3340" width="0" hidden="1" customWidth="1"/>
    <col min="3585" max="3585" width="0" hidden="1" customWidth="1"/>
    <col min="3586" max="3586" width="4.42578125" customWidth="1"/>
    <col min="3587" max="3587" width="18" customWidth="1"/>
    <col min="3588" max="3588" width="34.42578125" customWidth="1"/>
    <col min="3589" max="3589" width="18.42578125" customWidth="1"/>
    <col min="3590" max="3590" width="20.5703125" customWidth="1"/>
    <col min="3591" max="3591" width="18.85546875" customWidth="1"/>
    <col min="3592" max="3592" width="18" customWidth="1"/>
    <col min="3593" max="3593" width="16.7109375" customWidth="1"/>
    <col min="3594" max="3594" width="17" customWidth="1"/>
    <col min="3595" max="3595" width="2.7109375" customWidth="1"/>
    <col min="3596" max="3596" width="0" hidden="1" customWidth="1"/>
    <col min="3841" max="3841" width="0" hidden="1" customWidth="1"/>
    <col min="3842" max="3842" width="4.42578125" customWidth="1"/>
    <col min="3843" max="3843" width="18" customWidth="1"/>
    <col min="3844" max="3844" width="34.42578125" customWidth="1"/>
    <col min="3845" max="3845" width="18.42578125" customWidth="1"/>
    <col min="3846" max="3846" width="20.5703125" customWidth="1"/>
    <col min="3847" max="3847" width="18.85546875" customWidth="1"/>
    <col min="3848" max="3848" width="18" customWidth="1"/>
    <col min="3849" max="3849" width="16.7109375" customWidth="1"/>
    <col min="3850" max="3850" width="17" customWidth="1"/>
    <col min="3851" max="3851" width="2.7109375" customWidth="1"/>
    <col min="3852" max="3852" width="0" hidden="1" customWidth="1"/>
    <col min="4097" max="4097" width="0" hidden="1" customWidth="1"/>
    <col min="4098" max="4098" width="4.42578125" customWidth="1"/>
    <col min="4099" max="4099" width="18" customWidth="1"/>
    <col min="4100" max="4100" width="34.42578125" customWidth="1"/>
    <col min="4101" max="4101" width="18.42578125" customWidth="1"/>
    <col min="4102" max="4102" width="20.5703125" customWidth="1"/>
    <col min="4103" max="4103" width="18.85546875" customWidth="1"/>
    <col min="4104" max="4104" width="18" customWidth="1"/>
    <col min="4105" max="4105" width="16.7109375" customWidth="1"/>
    <col min="4106" max="4106" width="17" customWidth="1"/>
    <col min="4107" max="4107" width="2.7109375" customWidth="1"/>
    <col min="4108" max="4108" width="0" hidden="1" customWidth="1"/>
    <col min="4353" max="4353" width="0" hidden="1" customWidth="1"/>
    <col min="4354" max="4354" width="4.42578125" customWidth="1"/>
    <col min="4355" max="4355" width="18" customWidth="1"/>
    <col min="4356" max="4356" width="34.42578125" customWidth="1"/>
    <col min="4357" max="4357" width="18.42578125" customWidth="1"/>
    <col min="4358" max="4358" width="20.5703125" customWidth="1"/>
    <col min="4359" max="4359" width="18.85546875" customWidth="1"/>
    <col min="4360" max="4360" width="18" customWidth="1"/>
    <col min="4361" max="4361" width="16.7109375" customWidth="1"/>
    <col min="4362" max="4362" width="17" customWidth="1"/>
    <col min="4363" max="4363" width="2.7109375" customWidth="1"/>
    <col min="4364" max="4364" width="0" hidden="1" customWidth="1"/>
    <col min="4609" max="4609" width="0" hidden="1" customWidth="1"/>
    <col min="4610" max="4610" width="4.42578125" customWidth="1"/>
    <col min="4611" max="4611" width="18" customWidth="1"/>
    <col min="4612" max="4612" width="34.42578125" customWidth="1"/>
    <col min="4613" max="4613" width="18.42578125" customWidth="1"/>
    <col min="4614" max="4614" width="20.5703125" customWidth="1"/>
    <col min="4615" max="4615" width="18.85546875" customWidth="1"/>
    <col min="4616" max="4616" width="18" customWidth="1"/>
    <col min="4617" max="4617" width="16.7109375" customWidth="1"/>
    <col min="4618" max="4618" width="17" customWidth="1"/>
    <col min="4619" max="4619" width="2.7109375" customWidth="1"/>
    <col min="4620" max="4620" width="0" hidden="1" customWidth="1"/>
    <col min="4865" max="4865" width="0" hidden="1" customWidth="1"/>
    <col min="4866" max="4866" width="4.42578125" customWidth="1"/>
    <col min="4867" max="4867" width="18" customWidth="1"/>
    <col min="4868" max="4868" width="34.42578125" customWidth="1"/>
    <col min="4869" max="4869" width="18.42578125" customWidth="1"/>
    <col min="4870" max="4870" width="20.5703125" customWidth="1"/>
    <col min="4871" max="4871" width="18.85546875" customWidth="1"/>
    <col min="4872" max="4872" width="18" customWidth="1"/>
    <col min="4873" max="4873" width="16.7109375" customWidth="1"/>
    <col min="4874" max="4874" width="17" customWidth="1"/>
    <col min="4875" max="4875" width="2.7109375" customWidth="1"/>
    <col min="4876" max="4876" width="0" hidden="1" customWidth="1"/>
    <col min="5121" max="5121" width="0" hidden="1" customWidth="1"/>
    <col min="5122" max="5122" width="4.42578125" customWidth="1"/>
    <col min="5123" max="5123" width="18" customWidth="1"/>
    <col min="5124" max="5124" width="34.42578125" customWidth="1"/>
    <col min="5125" max="5125" width="18.42578125" customWidth="1"/>
    <col min="5126" max="5126" width="20.5703125" customWidth="1"/>
    <col min="5127" max="5127" width="18.85546875" customWidth="1"/>
    <col min="5128" max="5128" width="18" customWidth="1"/>
    <col min="5129" max="5129" width="16.7109375" customWidth="1"/>
    <col min="5130" max="5130" width="17" customWidth="1"/>
    <col min="5131" max="5131" width="2.7109375" customWidth="1"/>
    <col min="5132" max="5132" width="0" hidden="1" customWidth="1"/>
    <col min="5377" max="5377" width="0" hidden="1" customWidth="1"/>
    <col min="5378" max="5378" width="4.42578125" customWidth="1"/>
    <col min="5379" max="5379" width="18" customWidth="1"/>
    <col min="5380" max="5380" width="34.42578125" customWidth="1"/>
    <col min="5381" max="5381" width="18.42578125" customWidth="1"/>
    <col min="5382" max="5382" width="20.5703125" customWidth="1"/>
    <col min="5383" max="5383" width="18.85546875" customWidth="1"/>
    <col min="5384" max="5384" width="18" customWidth="1"/>
    <col min="5385" max="5385" width="16.7109375" customWidth="1"/>
    <col min="5386" max="5386" width="17" customWidth="1"/>
    <col min="5387" max="5387" width="2.7109375" customWidth="1"/>
    <col min="5388" max="5388" width="0" hidden="1" customWidth="1"/>
    <col min="5633" max="5633" width="0" hidden="1" customWidth="1"/>
    <col min="5634" max="5634" width="4.42578125" customWidth="1"/>
    <col min="5635" max="5635" width="18" customWidth="1"/>
    <col min="5636" max="5636" width="34.42578125" customWidth="1"/>
    <col min="5637" max="5637" width="18.42578125" customWidth="1"/>
    <col min="5638" max="5638" width="20.5703125" customWidth="1"/>
    <col min="5639" max="5639" width="18.85546875" customWidth="1"/>
    <col min="5640" max="5640" width="18" customWidth="1"/>
    <col min="5641" max="5641" width="16.7109375" customWidth="1"/>
    <col min="5642" max="5642" width="17" customWidth="1"/>
    <col min="5643" max="5643" width="2.7109375" customWidth="1"/>
    <col min="5644" max="5644" width="0" hidden="1" customWidth="1"/>
    <col min="5889" max="5889" width="0" hidden="1" customWidth="1"/>
    <col min="5890" max="5890" width="4.42578125" customWidth="1"/>
    <col min="5891" max="5891" width="18" customWidth="1"/>
    <col min="5892" max="5892" width="34.42578125" customWidth="1"/>
    <col min="5893" max="5893" width="18.42578125" customWidth="1"/>
    <col min="5894" max="5894" width="20.5703125" customWidth="1"/>
    <col min="5895" max="5895" width="18.85546875" customWidth="1"/>
    <col min="5896" max="5896" width="18" customWidth="1"/>
    <col min="5897" max="5897" width="16.7109375" customWidth="1"/>
    <col min="5898" max="5898" width="17" customWidth="1"/>
    <col min="5899" max="5899" width="2.7109375" customWidth="1"/>
    <col min="5900" max="5900" width="0" hidden="1" customWidth="1"/>
    <col min="6145" max="6145" width="0" hidden="1" customWidth="1"/>
    <col min="6146" max="6146" width="4.42578125" customWidth="1"/>
    <col min="6147" max="6147" width="18" customWidth="1"/>
    <col min="6148" max="6148" width="34.42578125" customWidth="1"/>
    <col min="6149" max="6149" width="18.42578125" customWidth="1"/>
    <col min="6150" max="6150" width="20.5703125" customWidth="1"/>
    <col min="6151" max="6151" width="18.85546875" customWidth="1"/>
    <col min="6152" max="6152" width="18" customWidth="1"/>
    <col min="6153" max="6153" width="16.7109375" customWidth="1"/>
    <col min="6154" max="6154" width="17" customWidth="1"/>
    <col min="6155" max="6155" width="2.7109375" customWidth="1"/>
    <col min="6156" max="6156" width="0" hidden="1" customWidth="1"/>
    <col min="6401" max="6401" width="0" hidden="1" customWidth="1"/>
    <col min="6402" max="6402" width="4.42578125" customWidth="1"/>
    <col min="6403" max="6403" width="18" customWidth="1"/>
    <col min="6404" max="6404" width="34.42578125" customWidth="1"/>
    <col min="6405" max="6405" width="18.42578125" customWidth="1"/>
    <col min="6406" max="6406" width="20.5703125" customWidth="1"/>
    <col min="6407" max="6407" width="18.85546875" customWidth="1"/>
    <col min="6408" max="6408" width="18" customWidth="1"/>
    <col min="6409" max="6409" width="16.7109375" customWidth="1"/>
    <col min="6410" max="6410" width="17" customWidth="1"/>
    <col min="6411" max="6411" width="2.7109375" customWidth="1"/>
    <col min="6412" max="6412" width="0" hidden="1" customWidth="1"/>
    <col min="6657" max="6657" width="0" hidden="1" customWidth="1"/>
    <col min="6658" max="6658" width="4.42578125" customWidth="1"/>
    <col min="6659" max="6659" width="18" customWidth="1"/>
    <col min="6660" max="6660" width="34.42578125" customWidth="1"/>
    <col min="6661" max="6661" width="18.42578125" customWidth="1"/>
    <col min="6662" max="6662" width="20.5703125" customWidth="1"/>
    <col min="6663" max="6663" width="18.85546875" customWidth="1"/>
    <col min="6664" max="6664" width="18" customWidth="1"/>
    <col min="6665" max="6665" width="16.7109375" customWidth="1"/>
    <col min="6666" max="6666" width="17" customWidth="1"/>
    <col min="6667" max="6667" width="2.7109375" customWidth="1"/>
    <col min="6668" max="6668" width="0" hidden="1" customWidth="1"/>
    <col min="6913" max="6913" width="0" hidden="1" customWidth="1"/>
    <col min="6914" max="6914" width="4.42578125" customWidth="1"/>
    <col min="6915" max="6915" width="18" customWidth="1"/>
    <col min="6916" max="6916" width="34.42578125" customWidth="1"/>
    <col min="6917" max="6917" width="18.42578125" customWidth="1"/>
    <col min="6918" max="6918" width="20.5703125" customWidth="1"/>
    <col min="6919" max="6919" width="18.85546875" customWidth="1"/>
    <col min="6920" max="6920" width="18" customWidth="1"/>
    <col min="6921" max="6921" width="16.7109375" customWidth="1"/>
    <col min="6922" max="6922" width="17" customWidth="1"/>
    <col min="6923" max="6923" width="2.7109375" customWidth="1"/>
    <col min="6924" max="6924" width="0" hidden="1" customWidth="1"/>
    <col min="7169" max="7169" width="0" hidden="1" customWidth="1"/>
    <col min="7170" max="7170" width="4.42578125" customWidth="1"/>
    <col min="7171" max="7171" width="18" customWidth="1"/>
    <col min="7172" max="7172" width="34.42578125" customWidth="1"/>
    <col min="7173" max="7173" width="18.42578125" customWidth="1"/>
    <col min="7174" max="7174" width="20.5703125" customWidth="1"/>
    <col min="7175" max="7175" width="18.85546875" customWidth="1"/>
    <col min="7176" max="7176" width="18" customWidth="1"/>
    <col min="7177" max="7177" width="16.7109375" customWidth="1"/>
    <col min="7178" max="7178" width="17" customWidth="1"/>
    <col min="7179" max="7179" width="2.7109375" customWidth="1"/>
    <col min="7180" max="7180" width="0" hidden="1" customWidth="1"/>
    <col min="7425" max="7425" width="0" hidden="1" customWidth="1"/>
    <col min="7426" max="7426" width="4.42578125" customWidth="1"/>
    <col min="7427" max="7427" width="18" customWidth="1"/>
    <col min="7428" max="7428" width="34.42578125" customWidth="1"/>
    <col min="7429" max="7429" width="18.42578125" customWidth="1"/>
    <col min="7430" max="7430" width="20.5703125" customWidth="1"/>
    <col min="7431" max="7431" width="18.85546875" customWidth="1"/>
    <col min="7432" max="7432" width="18" customWidth="1"/>
    <col min="7433" max="7433" width="16.7109375" customWidth="1"/>
    <col min="7434" max="7434" width="17" customWidth="1"/>
    <col min="7435" max="7435" width="2.7109375" customWidth="1"/>
    <col min="7436" max="7436" width="0" hidden="1" customWidth="1"/>
    <col min="7681" max="7681" width="0" hidden="1" customWidth="1"/>
    <col min="7682" max="7682" width="4.42578125" customWidth="1"/>
    <col min="7683" max="7683" width="18" customWidth="1"/>
    <col min="7684" max="7684" width="34.42578125" customWidth="1"/>
    <col min="7685" max="7685" width="18.42578125" customWidth="1"/>
    <col min="7686" max="7686" width="20.5703125" customWidth="1"/>
    <col min="7687" max="7687" width="18.85546875" customWidth="1"/>
    <col min="7688" max="7688" width="18" customWidth="1"/>
    <col min="7689" max="7689" width="16.7109375" customWidth="1"/>
    <col min="7690" max="7690" width="17" customWidth="1"/>
    <col min="7691" max="7691" width="2.7109375" customWidth="1"/>
    <col min="7692" max="7692" width="0" hidden="1" customWidth="1"/>
    <col min="7937" max="7937" width="0" hidden="1" customWidth="1"/>
    <col min="7938" max="7938" width="4.42578125" customWidth="1"/>
    <col min="7939" max="7939" width="18" customWidth="1"/>
    <col min="7940" max="7940" width="34.42578125" customWidth="1"/>
    <col min="7941" max="7941" width="18.42578125" customWidth="1"/>
    <col min="7942" max="7942" width="20.5703125" customWidth="1"/>
    <col min="7943" max="7943" width="18.85546875" customWidth="1"/>
    <col min="7944" max="7944" width="18" customWidth="1"/>
    <col min="7945" max="7945" width="16.7109375" customWidth="1"/>
    <col min="7946" max="7946" width="17" customWidth="1"/>
    <col min="7947" max="7947" width="2.7109375" customWidth="1"/>
    <col min="7948" max="7948" width="0" hidden="1" customWidth="1"/>
    <col min="8193" max="8193" width="0" hidden="1" customWidth="1"/>
    <col min="8194" max="8194" width="4.42578125" customWidth="1"/>
    <col min="8195" max="8195" width="18" customWidth="1"/>
    <col min="8196" max="8196" width="34.42578125" customWidth="1"/>
    <col min="8197" max="8197" width="18.42578125" customWidth="1"/>
    <col min="8198" max="8198" width="20.5703125" customWidth="1"/>
    <col min="8199" max="8199" width="18.85546875" customWidth="1"/>
    <col min="8200" max="8200" width="18" customWidth="1"/>
    <col min="8201" max="8201" width="16.7109375" customWidth="1"/>
    <col min="8202" max="8202" width="17" customWidth="1"/>
    <col min="8203" max="8203" width="2.7109375" customWidth="1"/>
    <col min="8204" max="8204" width="0" hidden="1" customWidth="1"/>
    <col min="8449" max="8449" width="0" hidden="1" customWidth="1"/>
    <col min="8450" max="8450" width="4.42578125" customWidth="1"/>
    <col min="8451" max="8451" width="18" customWidth="1"/>
    <col min="8452" max="8452" width="34.42578125" customWidth="1"/>
    <col min="8453" max="8453" width="18.42578125" customWidth="1"/>
    <col min="8454" max="8454" width="20.5703125" customWidth="1"/>
    <col min="8455" max="8455" width="18.85546875" customWidth="1"/>
    <col min="8456" max="8456" width="18" customWidth="1"/>
    <col min="8457" max="8457" width="16.7109375" customWidth="1"/>
    <col min="8458" max="8458" width="17" customWidth="1"/>
    <col min="8459" max="8459" width="2.7109375" customWidth="1"/>
    <col min="8460" max="8460" width="0" hidden="1" customWidth="1"/>
    <col min="8705" max="8705" width="0" hidden="1" customWidth="1"/>
    <col min="8706" max="8706" width="4.42578125" customWidth="1"/>
    <col min="8707" max="8707" width="18" customWidth="1"/>
    <col min="8708" max="8708" width="34.42578125" customWidth="1"/>
    <col min="8709" max="8709" width="18.42578125" customWidth="1"/>
    <col min="8710" max="8710" width="20.5703125" customWidth="1"/>
    <col min="8711" max="8711" width="18.85546875" customWidth="1"/>
    <col min="8712" max="8712" width="18" customWidth="1"/>
    <col min="8713" max="8713" width="16.7109375" customWidth="1"/>
    <col min="8714" max="8714" width="17" customWidth="1"/>
    <col min="8715" max="8715" width="2.7109375" customWidth="1"/>
    <col min="8716" max="8716" width="0" hidden="1" customWidth="1"/>
    <col min="8961" max="8961" width="0" hidden="1" customWidth="1"/>
    <col min="8962" max="8962" width="4.42578125" customWidth="1"/>
    <col min="8963" max="8963" width="18" customWidth="1"/>
    <col min="8964" max="8964" width="34.42578125" customWidth="1"/>
    <col min="8965" max="8965" width="18.42578125" customWidth="1"/>
    <col min="8966" max="8966" width="20.5703125" customWidth="1"/>
    <col min="8967" max="8967" width="18.85546875" customWidth="1"/>
    <col min="8968" max="8968" width="18" customWidth="1"/>
    <col min="8969" max="8969" width="16.7109375" customWidth="1"/>
    <col min="8970" max="8970" width="17" customWidth="1"/>
    <col min="8971" max="8971" width="2.7109375" customWidth="1"/>
    <col min="8972" max="8972" width="0" hidden="1" customWidth="1"/>
    <col min="9217" max="9217" width="0" hidden="1" customWidth="1"/>
    <col min="9218" max="9218" width="4.42578125" customWidth="1"/>
    <col min="9219" max="9219" width="18" customWidth="1"/>
    <col min="9220" max="9220" width="34.42578125" customWidth="1"/>
    <col min="9221" max="9221" width="18.42578125" customWidth="1"/>
    <col min="9222" max="9222" width="20.5703125" customWidth="1"/>
    <col min="9223" max="9223" width="18.85546875" customWidth="1"/>
    <col min="9224" max="9224" width="18" customWidth="1"/>
    <col min="9225" max="9225" width="16.7109375" customWidth="1"/>
    <col min="9226" max="9226" width="17" customWidth="1"/>
    <col min="9227" max="9227" width="2.7109375" customWidth="1"/>
    <col min="9228" max="9228" width="0" hidden="1" customWidth="1"/>
    <col min="9473" max="9473" width="0" hidden="1" customWidth="1"/>
    <col min="9474" max="9474" width="4.42578125" customWidth="1"/>
    <col min="9475" max="9475" width="18" customWidth="1"/>
    <col min="9476" max="9476" width="34.42578125" customWidth="1"/>
    <col min="9477" max="9477" width="18.42578125" customWidth="1"/>
    <col min="9478" max="9478" width="20.5703125" customWidth="1"/>
    <col min="9479" max="9479" width="18.85546875" customWidth="1"/>
    <col min="9480" max="9480" width="18" customWidth="1"/>
    <col min="9481" max="9481" width="16.7109375" customWidth="1"/>
    <col min="9482" max="9482" width="17" customWidth="1"/>
    <col min="9483" max="9483" width="2.7109375" customWidth="1"/>
    <col min="9484" max="9484" width="0" hidden="1" customWidth="1"/>
    <col min="9729" max="9729" width="0" hidden="1" customWidth="1"/>
    <col min="9730" max="9730" width="4.42578125" customWidth="1"/>
    <col min="9731" max="9731" width="18" customWidth="1"/>
    <col min="9732" max="9732" width="34.42578125" customWidth="1"/>
    <col min="9733" max="9733" width="18.42578125" customWidth="1"/>
    <col min="9734" max="9734" width="20.5703125" customWidth="1"/>
    <col min="9735" max="9735" width="18.85546875" customWidth="1"/>
    <col min="9736" max="9736" width="18" customWidth="1"/>
    <col min="9737" max="9737" width="16.7109375" customWidth="1"/>
    <col min="9738" max="9738" width="17" customWidth="1"/>
    <col min="9739" max="9739" width="2.7109375" customWidth="1"/>
    <col min="9740" max="9740" width="0" hidden="1" customWidth="1"/>
    <col min="9985" max="9985" width="0" hidden="1" customWidth="1"/>
    <col min="9986" max="9986" width="4.42578125" customWidth="1"/>
    <col min="9987" max="9987" width="18" customWidth="1"/>
    <col min="9988" max="9988" width="34.42578125" customWidth="1"/>
    <col min="9989" max="9989" width="18.42578125" customWidth="1"/>
    <col min="9990" max="9990" width="20.5703125" customWidth="1"/>
    <col min="9991" max="9991" width="18.85546875" customWidth="1"/>
    <col min="9992" max="9992" width="18" customWidth="1"/>
    <col min="9993" max="9993" width="16.7109375" customWidth="1"/>
    <col min="9994" max="9994" width="17" customWidth="1"/>
    <col min="9995" max="9995" width="2.7109375" customWidth="1"/>
    <col min="9996" max="9996" width="0" hidden="1" customWidth="1"/>
    <col min="10241" max="10241" width="0" hidden="1" customWidth="1"/>
    <col min="10242" max="10242" width="4.42578125" customWidth="1"/>
    <col min="10243" max="10243" width="18" customWidth="1"/>
    <col min="10244" max="10244" width="34.42578125" customWidth="1"/>
    <col min="10245" max="10245" width="18.42578125" customWidth="1"/>
    <col min="10246" max="10246" width="20.5703125" customWidth="1"/>
    <col min="10247" max="10247" width="18.85546875" customWidth="1"/>
    <col min="10248" max="10248" width="18" customWidth="1"/>
    <col min="10249" max="10249" width="16.7109375" customWidth="1"/>
    <col min="10250" max="10250" width="17" customWidth="1"/>
    <col min="10251" max="10251" width="2.7109375" customWidth="1"/>
    <col min="10252" max="10252" width="0" hidden="1" customWidth="1"/>
    <col min="10497" max="10497" width="0" hidden="1" customWidth="1"/>
    <col min="10498" max="10498" width="4.42578125" customWidth="1"/>
    <col min="10499" max="10499" width="18" customWidth="1"/>
    <col min="10500" max="10500" width="34.42578125" customWidth="1"/>
    <col min="10501" max="10501" width="18.42578125" customWidth="1"/>
    <col min="10502" max="10502" width="20.5703125" customWidth="1"/>
    <col min="10503" max="10503" width="18.85546875" customWidth="1"/>
    <col min="10504" max="10504" width="18" customWidth="1"/>
    <col min="10505" max="10505" width="16.7109375" customWidth="1"/>
    <col min="10506" max="10506" width="17" customWidth="1"/>
    <col min="10507" max="10507" width="2.7109375" customWidth="1"/>
    <col min="10508" max="10508" width="0" hidden="1" customWidth="1"/>
    <col min="10753" max="10753" width="0" hidden="1" customWidth="1"/>
    <col min="10754" max="10754" width="4.42578125" customWidth="1"/>
    <col min="10755" max="10755" width="18" customWidth="1"/>
    <col min="10756" max="10756" width="34.42578125" customWidth="1"/>
    <col min="10757" max="10757" width="18.42578125" customWidth="1"/>
    <col min="10758" max="10758" width="20.5703125" customWidth="1"/>
    <col min="10759" max="10759" width="18.85546875" customWidth="1"/>
    <col min="10760" max="10760" width="18" customWidth="1"/>
    <col min="10761" max="10761" width="16.7109375" customWidth="1"/>
    <col min="10762" max="10762" width="17" customWidth="1"/>
    <col min="10763" max="10763" width="2.7109375" customWidth="1"/>
    <col min="10764" max="10764" width="0" hidden="1" customWidth="1"/>
    <col min="11009" max="11009" width="0" hidden="1" customWidth="1"/>
    <col min="11010" max="11010" width="4.42578125" customWidth="1"/>
    <col min="11011" max="11011" width="18" customWidth="1"/>
    <col min="11012" max="11012" width="34.42578125" customWidth="1"/>
    <col min="11013" max="11013" width="18.42578125" customWidth="1"/>
    <col min="11014" max="11014" width="20.5703125" customWidth="1"/>
    <col min="11015" max="11015" width="18.85546875" customWidth="1"/>
    <col min="11016" max="11016" width="18" customWidth="1"/>
    <col min="11017" max="11017" width="16.7109375" customWidth="1"/>
    <col min="11018" max="11018" width="17" customWidth="1"/>
    <col min="11019" max="11019" width="2.7109375" customWidth="1"/>
    <col min="11020" max="11020" width="0" hidden="1" customWidth="1"/>
    <col min="11265" max="11265" width="0" hidden="1" customWidth="1"/>
    <col min="11266" max="11266" width="4.42578125" customWidth="1"/>
    <col min="11267" max="11267" width="18" customWidth="1"/>
    <col min="11268" max="11268" width="34.42578125" customWidth="1"/>
    <col min="11269" max="11269" width="18.42578125" customWidth="1"/>
    <col min="11270" max="11270" width="20.5703125" customWidth="1"/>
    <col min="11271" max="11271" width="18.85546875" customWidth="1"/>
    <col min="11272" max="11272" width="18" customWidth="1"/>
    <col min="11273" max="11273" width="16.7109375" customWidth="1"/>
    <col min="11274" max="11274" width="17" customWidth="1"/>
    <col min="11275" max="11275" width="2.7109375" customWidth="1"/>
    <col min="11276" max="11276" width="0" hidden="1" customWidth="1"/>
    <col min="11521" max="11521" width="0" hidden="1" customWidth="1"/>
    <col min="11522" max="11522" width="4.42578125" customWidth="1"/>
    <col min="11523" max="11523" width="18" customWidth="1"/>
    <col min="11524" max="11524" width="34.42578125" customWidth="1"/>
    <col min="11525" max="11525" width="18.42578125" customWidth="1"/>
    <col min="11526" max="11526" width="20.5703125" customWidth="1"/>
    <col min="11527" max="11527" width="18.85546875" customWidth="1"/>
    <col min="11528" max="11528" width="18" customWidth="1"/>
    <col min="11529" max="11529" width="16.7109375" customWidth="1"/>
    <col min="11530" max="11530" width="17" customWidth="1"/>
    <col min="11531" max="11531" width="2.7109375" customWidth="1"/>
    <col min="11532" max="11532" width="0" hidden="1" customWidth="1"/>
    <col min="11777" max="11777" width="0" hidden="1" customWidth="1"/>
    <col min="11778" max="11778" width="4.42578125" customWidth="1"/>
    <col min="11779" max="11779" width="18" customWidth="1"/>
    <col min="11780" max="11780" width="34.42578125" customWidth="1"/>
    <col min="11781" max="11781" width="18.42578125" customWidth="1"/>
    <col min="11782" max="11782" width="20.5703125" customWidth="1"/>
    <col min="11783" max="11783" width="18.85546875" customWidth="1"/>
    <col min="11784" max="11784" width="18" customWidth="1"/>
    <col min="11785" max="11785" width="16.7109375" customWidth="1"/>
    <col min="11786" max="11786" width="17" customWidth="1"/>
    <col min="11787" max="11787" width="2.7109375" customWidth="1"/>
    <col min="11788" max="11788" width="0" hidden="1" customWidth="1"/>
    <col min="12033" max="12033" width="0" hidden="1" customWidth="1"/>
    <col min="12034" max="12034" width="4.42578125" customWidth="1"/>
    <col min="12035" max="12035" width="18" customWidth="1"/>
    <col min="12036" max="12036" width="34.42578125" customWidth="1"/>
    <col min="12037" max="12037" width="18.42578125" customWidth="1"/>
    <col min="12038" max="12038" width="20.5703125" customWidth="1"/>
    <col min="12039" max="12039" width="18.85546875" customWidth="1"/>
    <col min="12040" max="12040" width="18" customWidth="1"/>
    <col min="12041" max="12041" width="16.7109375" customWidth="1"/>
    <col min="12042" max="12042" width="17" customWidth="1"/>
    <col min="12043" max="12043" width="2.7109375" customWidth="1"/>
    <col min="12044" max="12044" width="0" hidden="1" customWidth="1"/>
    <col min="12289" max="12289" width="0" hidden="1" customWidth="1"/>
    <col min="12290" max="12290" width="4.42578125" customWidth="1"/>
    <col min="12291" max="12291" width="18" customWidth="1"/>
    <col min="12292" max="12292" width="34.42578125" customWidth="1"/>
    <col min="12293" max="12293" width="18.42578125" customWidth="1"/>
    <col min="12294" max="12294" width="20.5703125" customWidth="1"/>
    <col min="12295" max="12295" width="18.85546875" customWidth="1"/>
    <col min="12296" max="12296" width="18" customWidth="1"/>
    <col min="12297" max="12297" width="16.7109375" customWidth="1"/>
    <col min="12298" max="12298" width="17" customWidth="1"/>
    <col min="12299" max="12299" width="2.7109375" customWidth="1"/>
    <col min="12300" max="12300" width="0" hidden="1" customWidth="1"/>
    <col min="12545" max="12545" width="0" hidden="1" customWidth="1"/>
    <col min="12546" max="12546" width="4.42578125" customWidth="1"/>
    <col min="12547" max="12547" width="18" customWidth="1"/>
    <col min="12548" max="12548" width="34.42578125" customWidth="1"/>
    <col min="12549" max="12549" width="18.42578125" customWidth="1"/>
    <col min="12550" max="12550" width="20.5703125" customWidth="1"/>
    <col min="12551" max="12551" width="18.85546875" customWidth="1"/>
    <col min="12552" max="12552" width="18" customWidth="1"/>
    <col min="12553" max="12553" width="16.7109375" customWidth="1"/>
    <col min="12554" max="12554" width="17" customWidth="1"/>
    <col min="12555" max="12555" width="2.7109375" customWidth="1"/>
    <col min="12556" max="12556" width="0" hidden="1" customWidth="1"/>
    <col min="12801" max="12801" width="0" hidden="1" customWidth="1"/>
    <col min="12802" max="12802" width="4.42578125" customWidth="1"/>
    <col min="12803" max="12803" width="18" customWidth="1"/>
    <col min="12804" max="12804" width="34.42578125" customWidth="1"/>
    <col min="12805" max="12805" width="18.42578125" customWidth="1"/>
    <col min="12806" max="12806" width="20.5703125" customWidth="1"/>
    <col min="12807" max="12807" width="18.85546875" customWidth="1"/>
    <col min="12808" max="12808" width="18" customWidth="1"/>
    <col min="12809" max="12809" width="16.7109375" customWidth="1"/>
    <col min="12810" max="12810" width="17" customWidth="1"/>
    <col min="12811" max="12811" width="2.7109375" customWidth="1"/>
    <col min="12812" max="12812" width="0" hidden="1" customWidth="1"/>
    <col min="13057" max="13057" width="0" hidden="1" customWidth="1"/>
    <col min="13058" max="13058" width="4.42578125" customWidth="1"/>
    <col min="13059" max="13059" width="18" customWidth="1"/>
    <col min="13060" max="13060" width="34.42578125" customWidth="1"/>
    <col min="13061" max="13061" width="18.42578125" customWidth="1"/>
    <col min="13062" max="13062" width="20.5703125" customWidth="1"/>
    <col min="13063" max="13063" width="18.85546875" customWidth="1"/>
    <col min="13064" max="13064" width="18" customWidth="1"/>
    <col min="13065" max="13065" width="16.7109375" customWidth="1"/>
    <col min="13066" max="13066" width="17" customWidth="1"/>
    <col min="13067" max="13067" width="2.7109375" customWidth="1"/>
    <col min="13068" max="13068" width="0" hidden="1" customWidth="1"/>
    <col min="13313" max="13313" width="0" hidden="1" customWidth="1"/>
    <col min="13314" max="13314" width="4.42578125" customWidth="1"/>
    <col min="13315" max="13315" width="18" customWidth="1"/>
    <col min="13316" max="13316" width="34.42578125" customWidth="1"/>
    <col min="13317" max="13317" width="18.42578125" customWidth="1"/>
    <col min="13318" max="13318" width="20.5703125" customWidth="1"/>
    <col min="13319" max="13319" width="18.85546875" customWidth="1"/>
    <col min="13320" max="13320" width="18" customWidth="1"/>
    <col min="13321" max="13321" width="16.7109375" customWidth="1"/>
    <col min="13322" max="13322" width="17" customWidth="1"/>
    <col min="13323" max="13323" width="2.7109375" customWidth="1"/>
    <col min="13324" max="13324" width="0" hidden="1" customWidth="1"/>
    <col min="13569" max="13569" width="0" hidden="1" customWidth="1"/>
    <col min="13570" max="13570" width="4.42578125" customWidth="1"/>
    <col min="13571" max="13571" width="18" customWidth="1"/>
    <col min="13572" max="13572" width="34.42578125" customWidth="1"/>
    <col min="13573" max="13573" width="18.42578125" customWidth="1"/>
    <col min="13574" max="13574" width="20.5703125" customWidth="1"/>
    <col min="13575" max="13575" width="18.85546875" customWidth="1"/>
    <col min="13576" max="13576" width="18" customWidth="1"/>
    <col min="13577" max="13577" width="16.7109375" customWidth="1"/>
    <col min="13578" max="13578" width="17" customWidth="1"/>
    <col min="13579" max="13579" width="2.7109375" customWidth="1"/>
    <col min="13580" max="13580" width="0" hidden="1" customWidth="1"/>
    <col min="13825" max="13825" width="0" hidden="1" customWidth="1"/>
    <col min="13826" max="13826" width="4.42578125" customWidth="1"/>
    <col min="13827" max="13827" width="18" customWidth="1"/>
    <col min="13828" max="13828" width="34.42578125" customWidth="1"/>
    <col min="13829" max="13829" width="18.42578125" customWidth="1"/>
    <col min="13830" max="13830" width="20.5703125" customWidth="1"/>
    <col min="13831" max="13831" width="18.85546875" customWidth="1"/>
    <col min="13832" max="13832" width="18" customWidth="1"/>
    <col min="13833" max="13833" width="16.7109375" customWidth="1"/>
    <col min="13834" max="13834" width="17" customWidth="1"/>
    <col min="13835" max="13835" width="2.7109375" customWidth="1"/>
    <col min="13836" max="13836" width="0" hidden="1" customWidth="1"/>
    <col min="14081" max="14081" width="0" hidden="1" customWidth="1"/>
    <col min="14082" max="14082" width="4.42578125" customWidth="1"/>
    <col min="14083" max="14083" width="18" customWidth="1"/>
    <col min="14084" max="14084" width="34.42578125" customWidth="1"/>
    <col min="14085" max="14085" width="18.42578125" customWidth="1"/>
    <col min="14086" max="14086" width="20.5703125" customWidth="1"/>
    <col min="14087" max="14087" width="18.85546875" customWidth="1"/>
    <col min="14088" max="14088" width="18" customWidth="1"/>
    <col min="14089" max="14089" width="16.7109375" customWidth="1"/>
    <col min="14090" max="14090" width="17" customWidth="1"/>
    <col min="14091" max="14091" width="2.7109375" customWidth="1"/>
    <col min="14092" max="14092" width="0" hidden="1" customWidth="1"/>
    <col min="14337" max="14337" width="0" hidden="1" customWidth="1"/>
    <col min="14338" max="14338" width="4.42578125" customWidth="1"/>
    <col min="14339" max="14339" width="18" customWidth="1"/>
    <col min="14340" max="14340" width="34.42578125" customWidth="1"/>
    <col min="14341" max="14341" width="18.42578125" customWidth="1"/>
    <col min="14342" max="14342" width="20.5703125" customWidth="1"/>
    <col min="14343" max="14343" width="18.85546875" customWidth="1"/>
    <col min="14344" max="14344" width="18" customWidth="1"/>
    <col min="14345" max="14345" width="16.7109375" customWidth="1"/>
    <col min="14346" max="14346" width="17" customWidth="1"/>
    <col min="14347" max="14347" width="2.7109375" customWidth="1"/>
    <col min="14348" max="14348" width="0" hidden="1" customWidth="1"/>
    <col min="14593" max="14593" width="0" hidden="1" customWidth="1"/>
    <col min="14594" max="14594" width="4.42578125" customWidth="1"/>
    <col min="14595" max="14595" width="18" customWidth="1"/>
    <col min="14596" max="14596" width="34.42578125" customWidth="1"/>
    <col min="14597" max="14597" width="18.42578125" customWidth="1"/>
    <col min="14598" max="14598" width="20.5703125" customWidth="1"/>
    <col min="14599" max="14599" width="18.85546875" customWidth="1"/>
    <col min="14600" max="14600" width="18" customWidth="1"/>
    <col min="14601" max="14601" width="16.7109375" customWidth="1"/>
    <col min="14602" max="14602" width="17" customWidth="1"/>
    <col min="14603" max="14603" width="2.7109375" customWidth="1"/>
    <col min="14604" max="14604" width="0" hidden="1" customWidth="1"/>
    <col min="14849" max="14849" width="0" hidden="1" customWidth="1"/>
    <col min="14850" max="14850" width="4.42578125" customWidth="1"/>
    <col min="14851" max="14851" width="18" customWidth="1"/>
    <col min="14852" max="14852" width="34.42578125" customWidth="1"/>
    <col min="14853" max="14853" width="18.42578125" customWidth="1"/>
    <col min="14854" max="14854" width="20.5703125" customWidth="1"/>
    <col min="14855" max="14855" width="18.85546875" customWidth="1"/>
    <col min="14856" max="14856" width="18" customWidth="1"/>
    <col min="14857" max="14857" width="16.7109375" customWidth="1"/>
    <col min="14858" max="14858" width="17" customWidth="1"/>
    <col min="14859" max="14859" width="2.7109375" customWidth="1"/>
    <col min="14860" max="14860" width="0" hidden="1" customWidth="1"/>
    <col min="15105" max="15105" width="0" hidden="1" customWidth="1"/>
    <col min="15106" max="15106" width="4.42578125" customWidth="1"/>
    <col min="15107" max="15107" width="18" customWidth="1"/>
    <col min="15108" max="15108" width="34.42578125" customWidth="1"/>
    <col min="15109" max="15109" width="18.42578125" customWidth="1"/>
    <col min="15110" max="15110" width="20.5703125" customWidth="1"/>
    <col min="15111" max="15111" width="18.85546875" customWidth="1"/>
    <col min="15112" max="15112" width="18" customWidth="1"/>
    <col min="15113" max="15113" width="16.7109375" customWidth="1"/>
    <col min="15114" max="15114" width="17" customWidth="1"/>
    <col min="15115" max="15115" width="2.7109375" customWidth="1"/>
    <col min="15116" max="15116" width="0" hidden="1" customWidth="1"/>
    <col min="15361" max="15361" width="0" hidden="1" customWidth="1"/>
    <col min="15362" max="15362" width="4.42578125" customWidth="1"/>
    <col min="15363" max="15363" width="18" customWidth="1"/>
    <col min="15364" max="15364" width="34.42578125" customWidth="1"/>
    <col min="15365" max="15365" width="18.42578125" customWidth="1"/>
    <col min="15366" max="15366" width="20.5703125" customWidth="1"/>
    <col min="15367" max="15367" width="18.85546875" customWidth="1"/>
    <col min="15368" max="15368" width="18" customWidth="1"/>
    <col min="15369" max="15369" width="16.7109375" customWidth="1"/>
    <col min="15370" max="15370" width="17" customWidth="1"/>
    <col min="15371" max="15371" width="2.7109375" customWidth="1"/>
    <col min="15372" max="15372" width="0" hidden="1" customWidth="1"/>
    <col min="15617" max="15617" width="0" hidden="1" customWidth="1"/>
    <col min="15618" max="15618" width="4.42578125" customWidth="1"/>
    <col min="15619" max="15619" width="18" customWidth="1"/>
    <col min="15620" max="15620" width="34.42578125" customWidth="1"/>
    <col min="15621" max="15621" width="18.42578125" customWidth="1"/>
    <col min="15622" max="15622" width="20.5703125" customWidth="1"/>
    <col min="15623" max="15623" width="18.85546875" customWidth="1"/>
    <col min="15624" max="15624" width="18" customWidth="1"/>
    <col min="15625" max="15625" width="16.7109375" customWidth="1"/>
    <col min="15626" max="15626" width="17" customWidth="1"/>
    <col min="15627" max="15627" width="2.7109375" customWidth="1"/>
    <col min="15628" max="15628" width="0" hidden="1" customWidth="1"/>
    <col min="15873" max="15873" width="0" hidden="1" customWidth="1"/>
    <col min="15874" max="15874" width="4.42578125" customWidth="1"/>
    <col min="15875" max="15875" width="18" customWidth="1"/>
    <col min="15876" max="15876" width="34.42578125" customWidth="1"/>
    <col min="15877" max="15877" width="18.42578125" customWidth="1"/>
    <col min="15878" max="15878" width="20.5703125" customWidth="1"/>
    <col min="15879" max="15879" width="18.85546875" customWidth="1"/>
    <col min="15880" max="15880" width="18" customWidth="1"/>
    <col min="15881" max="15881" width="16.7109375" customWidth="1"/>
    <col min="15882" max="15882" width="17" customWidth="1"/>
    <col min="15883" max="15883" width="2.7109375" customWidth="1"/>
    <col min="15884" max="15884" width="0" hidden="1" customWidth="1"/>
    <col min="16129" max="16129" width="0" hidden="1" customWidth="1"/>
    <col min="16130" max="16130" width="4.42578125" customWidth="1"/>
    <col min="16131" max="16131" width="18" customWidth="1"/>
    <col min="16132" max="16132" width="34.42578125" customWidth="1"/>
    <col min="16133" max="16133" width="18.42578125" customWidth="1"/>
    <col min="16134" max="16134" width="20.5703125" customWidth="1"/>
    <col min="16135" max="16135" width="18.85546875" customWidth="1"/>
    <col min="16136" max="16136" width="18" customWidth="1"/>
    <col min="16137" max="16137" width="16.7109375" customWidth="1"/>
    <col min="16138" max="16138" width="17" customWidth="1"/>
    <col min="16139" max="16139" width="2.7109375" customWidth="1"/>
    <col min="16140" max="16140" width="0" hidden="1" customWidth="1"/>
  </cols>
  <sheetData>
    <row r="5" spans="2:10" ht="16.5" customHeight="1" thickBot="1" x14ac:dyDescent="0.3"/>
    <row r="6" spans="2:10" ht="6.75" customHeight="1" x14ac:dyDescent="0.25">
      <c r="B6" s="458"/>
      <c r="C6" s="459"/>
      <c r="D6" s="459"/>
      <c r="E6" s="459"/>
      <c r="F6" s="459"/>
      <c r="G6" s="459"/>
      <c r="H6" s="459"/>
      <c r="I6" s="459"/>
      <c r="J6" s="460"/>
    </row>
    <row r="7" spans="2:10" ht="15" customHeight="1" x14ac:dyDescent="0.25">
      <c r="B7" s="461" t="str">
        <f>'CLASIF-OBJETO GASTO'!$B$7:$J$7</f>
        <v>FONDO ESTATAL DE FOMENTO INDUSTRIAL DEL ESTADO DE CAMPECHE</v>
      </c>
      <c r="C7" s="462"/>
      <c r="D7" s="462"/>
      <c r="E7" s="462"/>
      <c r="F7" s="462"/>
      <c r="G7" s="462"/>
      <c r="H7" s="462"/>
      <c r="I7" s="462"/>
      <c r="J7" s="463"/>
    </row>
    <row r="8" spans="2:10" ht="12.75" customHeight="1" x14ac:dyDescent="0.25">
      <c r="B8" s="464" t="s">
        <v>339</v>
      </c>
      <c r="C8" s="465"/>
      <c r="D8" s="465"/>
      <c r="E8" s="465"/>
      <c r="F8" s="465"/>
      <c r="G8" s="465"/>
      <c r="H8" s="465"/>
      <c r="I8" s="465"/>
      <c r="J8" s="466"/>
    </row>
    <row r="9" spans="2:10" ht="12" customHeight="1" x14ac:dyDescent="0.25">
      <c r="B9" s="461" t="s">
        <v>296</v>
      </c>
      <c r="C9" s="462"/>
      <c r="D9" s="462"/>
      <c r="E9" s="462"/>
      <c r="F9" s="462"/>
      <c r="G9" s="462"/>
      <c r="H9" s="462"/>
      <c r="I9" s="462"/>
      <c r="J9" s="463"/>
    </row>
    <row r="10" spans="2:10" ht="12" customHeight="1" x14ac:dyDescent="0.25">
      <c r="B10" s="461" t="str">
        <f>'CLASIF-OBJETO GASTO'!B10:J10</f>
        <v>Del 1 de enero al 31 de marzo de 2020</v>
      </c>
      <c r="C10" s="462"/>
      <c r="D10" s="462"/>
      <c r="E10" s="462"/>
      <c r="F10" s="462"/>
      <c r="G10" s="462"/>
      <c r="H10" s="462"/>
      <c r="I10" s="462"/>
      <c r="J10" s="463"/>
    </row>
    <row r="11" spans="2:10" ht="12.75" customHeight="1" thickBot="1" x14ac:dyDescent="0.3">
      <c r="B11" s="467"/>
      <c r="C11" s="468"/>
      <c r="D11" s="469"/>
      <c r="E11" s="470"/>
      <c r="F11" s="471" t="s">
        <v>0</v>
      </c>
      <c r="G11" s="470"/>
      <c r="H11" s="468"/>
      <c r="I11" s="468"/>
      <c r="J11" s="472"/>
    </row>
    <row r="12" spans="2:10" ht="15" customHeight="1" thickBot="1" x14ac:dyDescent="0.3">
      <c r="B12" s="473" t="s">
        <v>198</v>
      </c>
      <c r="C12" s="474"/>
      <c r="D12" s="475"/>
      <c r="E12" s="476" t="s">
        <v>293</v>
      </c>
      <c r="F12" s="477"/>
      <c r="G12" s="477"/>
      <c r="H12" s="477"/>
      <c r="I12" s="478"/>
      <c r="J12" s="479" t="s">
        <v>311</v>
      </c>
    </row>
    <row r="13" spans="2:10" ht="30.75" thickBot="1" x14ac:dyDescent="0.3">
      <c r="B13" s="480"/>
      <c r="C13" s="481"/>
      <c r="D13" s="482"/>
      <c r="E13" s="483" t="s">
        <v>199</v>
      </c>
      <c r="F13" s="484" t="s">
        <v>226</v>
      </c>
      <c r="G13" s="485" t="s">
        <v>227</v>
      </c>
      <c r="H13" s="486" t="s">
        <v>183</v>
      </c>
      <c r="I13" s="486" t="s">
        <v>200</v>
      </c>
      <c r="J13" s="487"/>
    </row>
    <row r="14" spans="2:10" ht="15.75" hidden="1" thickBot="1" x14ac:dyDescent="0.3">
      <c r="B14" s="488"/>
      <c r="C14" s="489"/>
      <c r="D14" s="490"/>
      <c r="E14" s="491">
        <v>1</v>
      </c>
      <c r="F14" s="492">
        <v>2</v>
      </c>
      <c r="G14" s="493" t="s">
        <v>312</v>
      </c>
      <c r="H14" s="494">
        <v>4</v>
      </c>
      <c r="I14" s="494">
        <v>5</v>
      </c>
      <c r="J14" s="491" t="s">
        <v>313</v>
      </c>
    </row>
    <row r="15" spans="2:10" x14ac:dyDescent="0.25">
      <c r="B15" s="495" t="s">
        <v>522</v>
      </c>
      <c r="C15" s="496"/>
      <c r="D15" s="497"/>
      <c r="E15" s="498">
        <v>14099171.989999998</v>
      </c>
      <c r="F15" s="498">
        <v>0</v>
      </c>
      <c r="G15" s="499">
        <v>14099171.989999998</v>
      </c>
      <c r="H15" s="500">
        <v>2882102.4099999997</v>
      </c>
      <c r="I15" s="500">
        <v>2452183.0399999996</v>
      </c>
      <c r="J15" s="498">
        <v>11217069.579999998</v>
      </c>
    </row>
    <row r="16" spans="2:10" ht="15" customHeight="1" x14ac:dyDescent="0.25">
      <c r="B16" s="501" t="s">
        <v>316</v>
      </c>
      <c r="C16" s="502" t="s">
        <v>523</v>
      </c>
      <c r="D16" s="503"/>
      <c r="E16" s="504">
        <v>14099171.989999998</v>
      </c>
      <c r="F16" s="504">
        <v>0</v>
      </c>
      <c r="G16" s="505">
        <v>14099171.989999998</v>
      </c>
      <c r="H16" s="504">
        <v>2882102.4099999997</v>
      </c>
      <c r="I16" s="504">
        <v>2452183.0399999996</v>
      </c>
      <c r="J16" s="504">
        <v>11217069.579999998</v>
      </c>
    </row>
    <row r="17" spans="2:10" x14ac:dyDescent="0.25">
      <c r="B17" s="501" t="s">
        <v>318</v>
      </c>
      <c r="C17" s="506" t="s">
        <v>524</v>
      </c>
      <c r="D17" s="507"/>
      <c r="E17" s="508">
        <v>0</v>
      </c>
      <c r="F17" s="508">
        <v>0</v>
      </c>
      <c r="G17" s="509">
        <v>0</v>
      </c>
      <c r="H17" s="508">
        <v>0</v>
      </c>
      <c r="I17" s="508">
        <v>0</v>
      </c>
      <c r="J17" s="510">
        <v>0</v>
      </c>
    </row>
    <row r="18" spans="2:10" x14ac:dyDescent="0.25">
      <c r="B18" s="501" t="s">
        <v>320</v>
      </c>
      <c r="C18" s="506" t="s">
        <v>525</v>
      </c>
      <c r="D18" s="507"/>
      <c r="E18" s="508">
        <v>0</v>
      </c>
      <c r="F18" s="508">
        <v>0</v>
      </c>
      <c r="G18" s="509">
        <v>0</v>
      </c>
      <c r="H18" s="508">
        <v>0</v>
      </c>
      <c r="I18" s="508">
        <v>0</v>
      </c>
      <c r="J18" s="510">
        <v>0</v>
      </c>
    </row>
    <row r="19" spans="2:10" x14ac:dyDescent="0.25">
      <c r="B19" s="511" t="s">
        <v>380</v>
      </c>
      <c r="C19" s="506" t="s">
        <v>526</v>
      </c>
      <c r="D19" s="507"/>
      <c r="E19" s="508">
        <v>0</v>
      </c>
      <c r="F19" s="508">
        <v>0</v>
      </c>
      <c r="G19" s="509">
        <v>0</v>
      </c>
      <c r="H19" s="508">
        <v>0</v>
      </c>
      <c r="I19" s="508">
        <v>0</v>
      </c>
      <c r="J19" s="510">
        <v>0</v>
      </c>
    </row>
    <row r="20" spans="2:10" x14ac:dyDescent="0.25">
      <c r="B20" s="511" t="s">
        <v>382</v>
      </c>
      <c r="C20" s="506" t="s">
        <v>527</v>
      </c>
      <c r="D20" s="507"/>
      <c r="E20" s="508">
        <v>0</v>
      </c>
      <c r="F20" s="508">
        <v>0</v>
      </c>
      <c r="G20" s="509">
        <v>0</v>
      </c>
      <c r="H20" s="508">
        <v>0</v>
      </c>
      <c r="I20" s="508">
        <v>0</v>
      </c>
      <c r="J20" s="510">
        <v>0</v>
      </c>
    </row>
    <row r="21" spans="2:10" x14ac:dyDescent="0.25">
      <c r="B21" s="501" t="s">
        <v>528</v>
      </c>
      <c r="C21" s="506" t="s">
        <v>529</v>
      </c>
      <c r="D21" s="507"/>
      <c r="E21" s="508">
        <v>0</v>
      </c>
      <c r="F21" s="508">
        <v>0</v>
      </c>
      <c r="G21" s="509">
        <v>0</v>
      </c>
      <c r="H21" s="508">
        <v>0</v>
      </c>
      <c r="I21" s="508">
        <v>0</v>
      </c>
      <c r="J21" s="510">
        <v>0</v>
      </c>
    </row>
    <row r="22" spans="2:10" ht="26.25" customHeight="1" x14ac:dyDescent="0.25">
      <c r="B22" s="501" t="s">
        <v>324</v>
      </c>
      <c r="C22" s="506" t="s">
        <v>530</v>
      </c>
      <c r="D22" s="507"/>
      <c r="E22" s="508">
        <v>0</v>
      </c>
      <c r="F22" s="508">
        <v>0</v>
      </c>
      <c r="G22" s="509">
        <v>0</v>
      </c>
      <c r="H22" s="508">
        <v>0</v>
      </c>
      <c r="I22" s="508">
        <v>0</v>
      </c>
      <c r="J22" s="510">
        <v>0</v>
      </c>
    </row>
    <row r="23" spans="2:10" ht="20.25" customHeight="1" x14ac:dyDescent="0.25">
      <c r="B23" s="511" t="s">
        <v>418</v>
      </c>
      <c r="C23" s="502" t="s">
        <v>531</v>
      </c>
      <c r="D23" s="512"/>
      <c r="E23" s="508">
        <v>0</v>
      </c>
      <c r="F23" s="508">
        <v>0</v>
      </c>
      <c r="G23" s="509">
        <v>0</v>
      </c>
      <c r="H23" s="508">
        <v>0</v>
      </c>
      <c r="I23" s="508">
        <v>0</v>
      </c>
      <c r="J23" s="510">
        <v>0</v>
      </c>
    </row>
    <row r="24" spans="2:10" ht="18" customHeight="1" x14ac:dyDescent="0.25">
      <c r="B24" s="511" t="s">
        <v>420</v>
      </c>
      <c r="C24" s="502" t="s">
        <v>532</v>
      </c>
      <c r="D24" s="512"/>
      <c r="E24" s="508">
        <v>0</v>
      </c>
      <c r="F24" s="508">
        <v>0</v>
      </c>
      <c r="G24" s="509">
        <v>0</v>
      </c>
      <c r="H24" s="508">
        <v>0</v>
      </c>
      <c r="I24" s="508">
        <v>0</v>
      </c>
      <c r="J24" s="510">
        <v>0</v>
      </c>
    </row>
    <row r="25" spans="2:10" ht="15" customHeight="1" x14ac:dyDescent="0.25">
      <c r="B25" s="501" t="s">
        <v>326</v>
      </c>
      <c r="C25" s="502" t="s">
        <v>533</v>
      </c>
      <c r="D25" s="512"/>
      <c r="E25" s="508">
        <v>0</v>
      </c>
      <c r="F25" s="508">
        <v>0</v>
      </c>
      <c r="G25" s="509">
        <v>0</v>
      </c>
      <c r="H25" s="508">
        <v>0</v>
      </c>
      <c r="I25" s="508">
        <v>0</v>
      </c>
      <c r="J25" s="510">
        <v>0</v>
      </c>
    </row>
    <row r="26" spans="2:10" ht="15" customHeight="1" x14ac:dyDescent="0.25">
      <c r="B26" s="501"/>
      <c r="C26" s="502"/>
      <c r="D26" s="512"/>
      <c r="E26" s="508"/>
      <c r="F26" s="508"/>
      <c r="G26" s="509"/>
      <c r="H26" s="508"/>
      <c r="I26" s="508"/>
      <c r="J26" s="510"/>
    </row>
    <row r="27" spans="2:10" ht="26.25" customHeight="1" x14ac:dyDescent="0.25">
      <c r="B27" s="513" t="s">
        <v>534</v>
      </c>
      <c r="C27" s="514"/>
      <c r="D27" s="515"/>
      <c r="E27" s="504">
        <v>0</v>
      </c>
      <c r="F27" s="504">
        <v>0</v>
      </c>
      <c r="G27" s="505">
        <v>0</v>
      </c>
      <c r="H27" s="504">
        <v>0</v>
      </c>
      <c r="I27" s="504">
        <v>0</v>
      </c>
      <c r="J27" s="504">
        <v>0</v>
      </c>
    </row>
    <row r="28" spans="2:10" x14ac:dyDescent="0.25">
      <c r="B28" s="501" t="s">
        <v>316</v>
      </c>
      <c r="C28" s="502" t="s">
        <v>523</v>
      </c>
      <c r="D28" s="503"/>
      <c r="E28" s="508">
        <v>0</v>
      </c>
      <c r="F28" s="508">
        <v>0</v>
      </c>
      <c r="G28" s="509">
        <v>0</v>
      </c>
      <c r="H28" s="508">
        <v>0</v>
      </c>
      <c r="I28" s="508">
        <v>0</v>
      </c>
      <c r="J28" s="510">
        <v>0</v>
      </c>
    </row>
    <row r="29" spans="2:10" ht="15" customHeight="1" x14ac:dyDescent="0.25">
      <c r="B29" s="501" t="s">
        <v>318</v>
      </c>
      <c r="C29" s="506" t="s">
        <v>524</v>
      </c>
      <c r="D29" s="507"/>
      <c r="E29" s="508">
        <v>0</v>
      </c>
      <c r="F29" s="508">
        <v>0</v>
      </c>
      <c r="G29" s="509">
        <v>0</v>
      </c>
      <c r="H29" s="508">
        <v>0</v>
      </c>
      <c r="I29" s="508">
        <v>0</v>
      </c>
      <c r="J29" s="510">
        <v>0</v>
      </c>
    </row>
    <row r="30" spans="2:10" x14ac:dyDescent="0.25">
      <c r="B30" s="501" t="s">
        <v>320</v>
      </c>
      <c r="C30" s="506" t="s">
        <v>525</v>
      </c>
      <c r="D30" s="507"/>
      <c r="E30" s="508">
        <v>0</v>
      </c>
      <c r="F30" s="508">
        <v>0</v>
      </c>
      <c r="G30" s="509">
        <v>0</v>
      </c>
      <c r="H30" s="508">
        <v>0</v>
      </c>
      <c r="I30" s="508">
        <v>0</v>
      </c>
      <c r="J30" s="510">
        <v>0</v>
      </c>
    </row>
    <row r="31" spans="2:10" ht="15" customHeight="1" x14ac:dyDescent="0.25">
      <c r="B31" s="511" t="s">
        <v>380</v>
      </c>
      <c r="C31" s="506" t="s">
        <v>526</v>
      </c>
      <c r="D31" s="507"/>
      <c r="E31" s="508">
        <v>0</v>
      </c>
      <c r="F31" s="508">
        <v>0</v>
      </c>
      <c r="G31" s="509">
        <v>0</v>
      </c>
      <c r="H31" s="508">
        <v>0</v>
      </c>
      <c r="I31" s="508">
        <v>0</v>
      </c>
      <c r="J31" s="510">
        <v>0</v>
      </c>
    </row>
    <row r="32" spans="2:10" ht="15" customHeight="1" x14ac:dyDescent="0.25">
      <c r="B32" s="511" t="s">
        <v>382</v>
      </c>
      <c r="C32" s="506" t="s">
        <v>527</v>
      </c>
      <c r="D32" s="507"/>
      <c r="E32" s="508">
        <v>0</v>
      </c>
      <c r="F32" s="508">
        <v>0</v>
      </c>
      <c r="G32" s="509">
        <v>0</v>
      </c>
      <c r="H32" s="508">
        <v>0</v>
      </c>
      <c r="I32" s="508">
        <v>0</v>
      </c>
      <c r="J32" s="510">
        <v>0</v>
      </c>
    </row>
    <row r="33" spans="2:10" ht="15" customHeight="1" x14ac:dyDescent="0.25">
      <c r="B33" s="501" t="s">
        <v>528</v>
      </c>
      <c r="C33" s="506" t="s">
        <v>529</v>
      </c>
      <c r="D33" s="507"/>
      <c r="E33" s="508">
        <v>0</v>
      </c>
      <c r="F33" s="508">
        <v>0</v>
      </c>
      <c r="G33" s="509">
        <v>0</v>
      </c>
      <c r="H33" s="508">
        <v>0</v>
      </c>
      <c r="I33" s="508">
        <v>0</v>
      </c>
      <c r="J33" s="510">
        <v>0</v>
      </c>
    </row>
    <row r="34" spans="2:10" ht="26.25" customHeight="1" x14ac:dyDescent="0.25">
      <c r="B34" s="501" t="s">
        <v>324</v>
      </c>
      <c r="C34" s="506" t="s">
        <v>530</v>
      </c>
      <c r="D34" s="507"/>
      <c r="E34" s="508">
        <v>0</v>
      </c>
      <c r="F34" s="508">
        <v>0</v>
      </c>
      <c r="G34" s="509">
        <v>0</v>
      </c>
      <c r="H34" s="508">
        <v>0</v>
      </c>
      <c r="I34" s="508">
        <v>0</v>
      </c>
      <c r="J34" s="510">
        <v>0</v>
      </c>
    </row>
    <row r="35" spans="2:10" ht="15" customHeight="1" x14ac:dyDescent="0.25">
      <c r="B35" s="501" t="s">
        <v>418</v>
      </c>
      <c r="C35" s="502" t="s">
        <v>531</v>
      </c>
      <c r="D35" s="512"/>
      <c r="E35" s="508">
        <v>0</v>
      </c>
      <c r="F35" s="508">
        <v>0</v>
      </c>
      <c r="G35" s="509">
        <v>0</v>
      </c>
      <c r="H35" s="508">
        <v>0</v>
      </c>
      <c r="I35" s="508">
        <v>0</v>
      </c>
      <c r="J35" s="510">
        <v>0</v>
      </c>
    </row>
    <row r="36" spans="2:10" ht="15" customHeight="1" x14ac:dyDescent="0.25">
      <c r="B36" s="501" t="s">
        <v>420</v>
      </c>
      <c r="C36" s="502" t="s">
        <v>532</v>
      </c>
      <c r="D36" s="512"/>
      <c r="E36" s="508">
        <v>0</v>
      </c>
      <c r="F36" s="508">
        <v>0</v>
      </c>
      <c r="G36" s="509">
        <v>0</v>
      </c>
      <c r="H36" s="508">
        <v>0</v>
      </c>
      <c r="I36" s="508">
        <v>0</v>
      </c>
      <c r="J36" s="510">
        <v>0</v>
      </c>
    </row>
    <row r="37" spans="2:10" ht="15.75" customHeight="1" x14ac:dyDescent="0.25">
      <c r="B37" s="501" t="s">
        <v>326</v>
      </c>
      <c r="C37" s="506" t="s">
        <v>533</v>
      </c>
      <c r="D37" s="507"/>
      <c r="E37" s="508">
        <v>0</v>
      </c>
      <c r="F37" s="508">
        <v>0</v>
      </c>
      <c r="G37" s="509">
        <v>0</v>
      </c>
      <c r="H37" s="508">
        <v>0</v>
      </c>
      <c r="I37" s="508">
        <v>0</v>
      </c>
      <c r="J37" s="510">
        <v>0</v>
      </c>
    </row>
    <row r="38" spans="2:10" ht="15" customHeight="1" x14ac:dyDescent="0.25">
      <c r="B38" s="501"/>
      <c r="C38" s="516"/>
      <c r="D38" s="512"/>
      <c r="E38" s="508"/>
      <c r="F38" s="508"/>
      <c r="G38" s="509"/>
      <c r="H38" s="508"/>
      <c r="I38" s="508"/>
      <c r="J38" s="510"/>
    </row>
    <row r="39" spans="2:10" ht="16.5" thickBot="1" x14ac:dyDescent="0.3">
      <c r="B39" s="517" t="s">
        <v>485</v>
      </c>
      <c r="C39" s="518" t="s">
        <v>486</v>
      </c>
      <c r="D39" s="519"/>
      <c r="E39" s="401">
        <v>14099171.989999998</v>
      </c>
      <c r="F39" s="401">
        <v>0</v>
      </c>
      <c r="G39" s="520">
        <v>14099171.989999998</v>
      </c>
      <c r="H39" s="401">
        <v>2882102.4099999997</v>
      </c>
      <c r="I39" s="401">
        <v>2452183.0399999996</v>
      </c>
      <c r="J39" s="401">
        <v>11217069.579999998</v>
      </c>
    </row>
  </sheetData>
  <mergeCells count="22">
    <mergeCell ref="C37:D37"/>
    <mergeCell ref="C39:D39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B6:J6"/>
    <mergeCell ref="B7:J7"/>
    <mergeCell ref="B8:J8"/>
    <mergeCell ref="B9:J9"/>
    <mergeCell ref="B10:J10"/>
    <mergeCell ref="B12:D14"/>
    <mergeCell ref="E12:I12"/>
    <mergeCell ref="J12:J13"/>
  </mergeCells>
  <printOptions horizontalCentered="1"/>
  <pageMargins left="0.70866141732283472" right="0.70866141732283472" top="0.39370078740157483" bottom="0.74803149606299213" header="0.31496062992125984" footer="0.31496062992125984"/>
  <pageSetup scale="65" fitToHeight="2" orientation="landscape" horizontalDpi="4294967293" verticalDpi="4294967293" r:id="rId1"/>
  <rowBreaks count="4" manualBreakCount="4">
    <brk id="44" max="28" man="1"/>
    <brk id="17510" min="1" max="14" man="1"/>
    <brk id="21294" min="1" max="14" man="1"/>
    <brk id="21436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ANEXO I-F1 ESFD</vt:lpstr>
      <vt:lpstr>F-2 InfAnaDeudaPubOP</vt:lpstr>
      <vt:lpstr>F-3 InfAnaObligDifFinan</vt:lpstr>
      <vt:lpstr>F-4 BalancePresupuestario</vt:lpstr>
      <vt:lpstr>F-5 EAID</vt:lpstr>
      <vt:lpstr>CLASIF-ADMIVA</vt:lpstr>
      <vt:lpstr>CLASIF-OBJETO GASTO</vt:lpstr>
      <vt:lpstr>CLASIFICACION FUNCIONAL</vt:lpstr>
      <vt:lpstr>CLASIF- SERV PERSONALES</vt:lpstr>
      <vt:lpstr>'ANEXO I-F1 ESFD'!Área_de_impresión</vt:lpstr>
      <vt:lpstr>'CLASIF- SERV PERSONALES'!Área_de_impresión</vt:lpstr>
      <vt:lpstr>'CLASIF-ADMIVA'!Área_de_impresión</vt:lpstr>
      <vt:lpstr>'CLASIFICACION FUNCIONAL'!Área_de_impresión</vt:lpstr>
      <vt:lpstr>'CLASIF-OBJETO GASTO'!Área_de_impresión</vt:lpstr>
      <vt:lpstr>'F-2 InfAnaDeudaPubOP'!Área_de_impresión</vt:lpstr>
      <vt:lpstr>'F-3 InfAnaObligDifFinan'!Área_de_impresión</vt:lpstr>
      <vt:lpstr>'F-4 BalancePresupuestario'!Área_de_impresión</vt:lpstr>
      <vt:lpstr>'F-5 EAID'!Área_de_impresión</vt:lpstr>
      <vt:lpstr>'ANEXO I-F1 ESFD'!Títulos_a_imprimir</vt:lpstr>
      <vt:lpstr>'CLASIF- SERV PERSONALES'!Títulos_a_imprimir</vt:lpstr>
      <vt:lpstr>'CLASIFICACION FUNCIONAL'!Títulos_a_imprimir</vt:lpstr>
      <vt:lpstr>'CLASIF-OBJETO GASTO'!Títulos_a_imprimir</vt:lpstr>
      <vt:lpstr>'F-3 InfAnaObligDifFinan'!Títulos_a_imprimir</vt:lpstr>
      <vt:lpstr>'F-4 BalancePresupuestario'!Títulos_a_imprimir</vt:lpstr>
      <vt:lpstr>'F-5 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GMAY</cp:lastModifiedBy>
  <cp:lastPrinted>2020-01-22T15:59:38Z</cp:lastPrinted>
  <dcterms:created xsi:type="dcterms:W3CDTF">2016-10-13T16:57:53Z</dcterms:created>
  <dcterms:modified xsi:type="dcterms:W3CDTF">2020-04-30T15:46:02Z</dcterms:modified>
</cp:coreProperties>
</file>